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activeTab="1"/>
  </bookViews>
  <sheets>
    <sheet name="附表1" sheetId="30" r:id="rId1"/>
    <sheet name="附表2" sheetId="29" r:id="rId2"/>
    <sheet name="附表3" sheetId="31" r:id="rId3"/>
    <sheet name="附表4" sheetId="32" r:id="rId4"/>
  </sheets>
  <definedNames>
    <definedName name="_xlnm._FilterDatabase" localSheetId="1" hidden="1">附表2!$A$5:$AK$32</definedName>
    <definedName name="_xlnm.Print_Titles" localSheetId="0">附表1!$1:$5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<sst xmlns="http://schemas.openxmlformats.org/spreadsheetml/2006/main" count="560" uniqueCount="333">
  <si>
    <t>附件1</t>
  </si>
  <si>
    <r>
      <rPr>
        <b/>
        <sz val="18"/>
        <rFont val="仿宋"/>
        <charset val="134"/>
      </rPr>
      <t>西藏自治区林芝市</t>
    </r>
    <r>
      <rPr>
        <b/>
        <sz val="18"/>
        <rFont val="宋体"/>
        <charset val="134"/>
      </rPr>
      <t>巴宜区</t>
    </r>
    <r>
      <rPr>
        <b/>
        <sz val="18"/>
        <rFont val="仿宋"/>
        <charset val="134"/>
      </rPr>
      <t>2024年第一批脱贫县财政衔接推进乡村振兴补助资金情况表</t>
    </r>
  </si>
  <si>
    <t>单位：万元</t>
  </si>
  <si>
    <t>序号</t>
  </si>
  <si>
    <t xml:space="preserve"> 项目名称</t>
  </si>
  <si>
    <t>中央文号</t>
  </si>
  <si>
    <t>金额</t>
  </si>
  <si>
    <t>自治区下达文号</t>
  </si>
  <si>
    <t>实际下达金额</t>
  </si>
  <si>
    <t>其中</t>
  </si>
  <si>
    <t>指标文号</t>
  </si>
  <si>
    <t>小计</t>
  </si>
  <si>
    <t>备注</t>
  </si>
  <si>
    <t>实际统筹整合规模</t>
  </si>
  <si>
    <t>资金合计</t>
  </si>
  <si>
    <t>纳入统筹整合总规模</t>
  </si>
  <si>
    <t>一、中央资金小计</t>
  </si>
  <si>
    <t xml:space="preserve">     其中：实际统筹整合总规模</t>
  </si>
  <si>
    <t>衔接推进乡村振兴补助资金</t>
  </si>
  <si>
    <t>A、巩固拓展脱贫攻坚成果和乡村振兴</t>
  </si>
  <si>
    <t>藏财农指﹝2023﹞45号</t>
  </si>
  <si>
    <t>林财农指﹝2023﹞68号</t>
  </si>
  <si>
    <t>B、少数民族发展资金</t>
  </si>
  <si>
    <t>C、以工代赈资金</t>
  </si>
  <si>
    <t>D、欠发达国有农场巩固提升</t>
  </si>
  <si>
    <t>E、欠发达国有林场巩固提升</t>
  </si>
  <si>
    <t>水利发展资金总规模</t>
  </si>
  <si>
    <r>
      <rPr>
        <sz val="12"/>
        <color theme="1"/>
        <rFont val="仿宋_GB2312"/>
        <charset val="134"/>
      </rPr>
      <t>藏财农指</t>
    </r>
    <r>
      <rPr>
        <sz val="12"/>
        <color theme="1"/>
        <rFont val="宋体"/>
        <charset val="134"/>
      </rPr>
      <t>﹝</t>
    </r>
    <r>
      <rPr>
        <sz val="12"/>
        <color theme="1"/>
        <rFont val="仿宋_GB2312"/>
        <charset val="134"/>
      </rPr>
      <t>2023</t>
    </r>
    <r>
      <rPr>
        <sz val="12"/>
        <color theme="1"/>
        <rFont val="宋体"/>
        <charset val="134"/>
      </rPr>
      <t>﹞</t>
    </r>
    <r>
      <rPr>
        <sz val="12"/>
        <color theme="1"/>
        <rFont val="仿宋_GB2312"/>
        <charset val="134"/>
      </rPr>
      <t>44</t>
    </r>
  </si>
  <si>
    <t>林财农指﹝2023﹞73</t>
  </si>
  <si>
    <t>其中：实际纳入统筹整合部分</t>
  </si>
  <si>
    <t>农业生产发展资金</t>
  </si>
  <si>
    <t>总规模(A,包含该项资金的全部支出方向)</t>
  </si>
  <si>
    <t>林财农指﹝2023﹞76号</t>
  </si>
  <si>
    <t>其中（B）:</t>
  </si>
  <si>
    <t>★耕地地力保护补贴(B1)</t>
  </si>
  <si>
    <t>★农机购置补贴(B2)</t>
  </si>
  <si>
    <t>藏财农指﹝2023﹞49号</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</si>
  <si>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</si>
  <si>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</si>
  <si>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</si>
  <si>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</si>
  <si>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</si>
  <si>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</si>
  <si>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</si>
  <si>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</si>
  <si>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</si>
  <si>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藏财资环指【2023】86号</t>
  </si>
  <si>
    <t>林财农指﹝2023﹞87号</t>
  </si>
  <si>
    <t>其中（B）：森林资源管护及相关试点资金</t>
  </si>
  <si>
    <t>农田建设补助资金总规模</t>
  </si>
  <si>
    <t>藏财农指﹝2023﹞49</t>
  </si>
  <si>
    <t>农村综合改革转移支付总规模</t>
  </si>
  <si>
    <t>纳入整合资金总规模</t>
  </si>
  <si>
    <t>林业生态保护恢复资金总规模（草原生态修复治理补助资金部分）</t>
  </si>
  <si>
    <t>藏财资环指【2023】87号</t>
  </si>
  <si>
    <t>林财农指﹝2024﹞4号</t>
  </si>
  <si>
    <t>其中：草原生态修复治理补助资金部分</t>
  </si>
  <si>
    <t>林财农指﹝2023﹞85号</t>
  </si>
  <si>
    <t>农村环境整治资金总规模</t>
  </si>
  <si>
    <t>车辆购置税收入补助地方用于一般公路建设项目资金总规模（支持农村公路部分）</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</si>
  <si>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</si>
  <si>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</si>
  <si>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</si>
  <si>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</si>
  <si>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</si>
  <si>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</si>
  <si>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</si>
  <si>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</si>
  <si>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</si>
  <si>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</si>
  <si>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</si>
  <si>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</si>
  <si>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</si>
  <si>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</si>
  <si>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</si>
  <si>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</si>
  <si>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</si>
  <si>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</si>
  <si>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</si>
  <si>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</si>
  <si>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</si>
  <si>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</si>
  <si>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</si>
  <si>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</si>
  <si>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</si>
  <si>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</si>
  <si>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</si>
  <si>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</si>
  <si>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</si>
  <si>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</si>
  <si>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</si>
  <si>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藏财农指﹝2023﹞55号</t>
  </si>
  <si>
    <t>林财农指【2023】83号</t>
  </si>
  <si>
    <t>农业生产发展金总规模（含农牧民技能培训）</t>
  </si>
  <si>
    <t>林业改革发展资金总规模（含防沙治沙、重点区域造林）</t>
  </si>
  <si>
    <t>藏财农指﹝2023﹞88号</t>
  </si>
  <si>
    <t>林财农指【2023】82号</t>
  </si>
  <si>
    <t>藏财农指﹝2023﹞54号</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</si>
  <si>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</si>
  <si>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</si>
  <si>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</si>
  <si>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</si>
  <si>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</si>
  <si>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</si>
  <si>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产业发展资金</t>
  </si>
  <si>
    <t>四、县（区）资金小计</t>
  </si>
  <si>
    <t>专项资金名称及总规模</t>
  </si>
  <si>
    <t>林巴宜财预指（2024）1号</t>
  </si>
  <si>
    <t>西藏自治区2024年脱贫县财政衔接推进乡村振兴补助资金实施方案明细表（第一批）</t>
  </si>
  <si>
    <t>填报单位：西藏自治区乡村振兴局</t>
  </si>
  <si>
    <t>金额单位：万元</t>
  </si>
  <si>
    <t>县（区)、乡（镇）名称</t>
  </si>
  <si>
    <t>项目名称</t>
  </si>
  <si>
    <t>建设地点（所在乡村名）</t>
  </si>
  <si>
    <t>项目建设内容</t>
  </si>
  <si>
    <t>项目性质      （新建或续建）</t>
  </si>
  <si>
    <t>项目主管部门</t>
  </si>
  <si>
    <t>项目                            责任人及联系电话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</si>
  <si>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</si>
  <si>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</si>
  <si>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</si>
  <si>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</si>
  <si>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</si>
  <si>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</si>
  <si>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</si>
  <si>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现阶段进展情况（包括：已完工、已开工、已开标未开工、已挂网、待挂网、待下概批、未完成前期工作）</t>
  </si>
  <si>
    <t>整合资金                              支出金额                                     （万元）</t>
  </si>
  <si>
    <t>其中中央财政衔接资金                              支出金额                                     （万元）</t>
  </si>
  <si>
    <t>其中自治区财政衔接资金                              支出金额                                     （万元）</t>
  </si>
  <si>
    <t>项目                    个数</t>
  </si>
  <si>
    <t>产业项目分类。1.种植类、2养殖类、3.加工类、4商贸流通类、5乡村旅游类、6.产业配套基础设施类、7其他</t>
  </si>
  <si>
    <t>基础设施分类。1.水利、2.电力、3.交通、4.通讯网络、5.危房改造、6.其他</t>
  </si>
  <si>
    <t>宜居宜业和美乡村建设。1.宜居宜业和美村、2.人居环境整治项目、3新风貌</t>
  </si>
  <si>
    <t>搬迁后扶类。1.易地搬迁、2。抵边搬迁、3.三岩搬迁、4.极高海拔搬迁</t>
  </si>
  <si>
    <t>其他资金项目。1.以工代赈、2.少数民族发展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</si>
  <si>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</si>
  <si>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</si>
  <si>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</si>
  <si>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</si>
  <si>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</si>
  <si>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</si>
  <si>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</si>
  <si>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</si>
  <si>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</si>
  <si>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</si>
  <si>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</si>
  <si>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受益脱贫户数（含监测对象）</t>
  </si>
  <si>
    <t>受益脱贫人数（含监测对象）</t>
  </si>
  <si>
    <t>行次</t>
  </si>
  <si>
    <t>巴宜区</t>
  </si>
  <si>
    <t>（一）生产发展类（含产业基础设施配套类）</t>
  </si>
  <si>
    <t>巴宜区百巴镇</t>
  </si>
  <si>
    <t>百巴镇增巴村及大坝村果园改造提升项目</t>
  </si>
  <si>
    <t>百巴镇增巴村 大坝村</t>
  </si>
  <si>
    <r>
      <rPr>
        <b/>
        <sz val="10"/>
        <rFont val="仿宋_GB2312"/>
        <charset val="134"/>
      </rPr>
      <t>建设内容：</t>
    </r>
    <r>
      <rPr>
        <sz val="10"/>
        <rFont val="仿宋_GB2312"/>
        <charset val="134"/>
      </rPr>
      <t xml:space="preserve">为提高原果园品质及产量，在原园区内以热镀锌立柱，增设园区立架多功能防护系统，其中增巴村新建多功能防护网约156053平方米，大坝村新建多功能防护网约163203平方米，两村共计安装网围栏约2544米。
</t>
    </r>
    <r>
      <rPr>
        <b/>
        <sz val="10"/>
        <rFont val="仿宋_GB2312"/>
        <charset val="134"/>
      </rPr>
      <t>可行性:</t>
    </r>
    <r>
      <rPr>
        <sz val="10"/>
        <rFont val="仿宋_GB2312"/>
        <charset val="134"/>
      </rPr>
      <t xml:space="preserve">带动群众科学种植果树、科学管理果园的积极性，增加致富渠道，拓宽就业范围，同时丰富当地水果市场。
</t>
    </r>
    <r>
      <rPr>
        <b/>
        <sz val="10"/>
        <rFont val="仿宋_GB2312"/>
        <charset val="134"/>
      </rPr>
      <t>必要性:</t>
    </r>
    <r>
      <rPr>
        <sz val="10"/>
        <rFont val="仿宋_GB2312"/>
        <charset val="134"/>
      </rPr>
      <t>项目建设成后，通过立架系统及防护网的建设，首先可提高园区内苹果优质率达20%以上，园区每年综合优质果率可达到90%以上，产值每亩每年提高4000元以上，同时，村集体与第三方公司合作经营，预计年带动当地群众年增收35万元左右。运营主体：烟台大山果业开发有限公司巴宜区分公司</t>
    </r>
  </si>
  <si>
    <t>新建</t>
  </si>
  <si>
    <t>巴宜区农业农村局</t>
  </si>
  <si>
    <t>扎西多吉15208040007</t>
  </si>
  <si>
    <t>2024年3月</t>
  </si>
  <si>
    <t>2024年12月</t>
  </si>
  <si>
    <t>中央资金：少数民族发展资金750万元
自治区资金：少数民族发展资金36万元，巩固拓展脱贫攻坚成果和乡村振兴任务资金资金64万元
县级资金：巩固拓展脱贫攻坚成果和乡村振兴任务资金资金150万元。</t>
  </si>
  <si>
    <t>形成尽职调查报告。产业提档升级项目</t>
  </si>
  <si>
    <t>已开工</t>
  </si>
  <si>
    <t>（二）人居环境整治类</t>
  </si>
  <si>
    <t>巴宜区百巴镇嘎吉村宜居宜业和美村庄建设项目</t>
  </si>
  <si>
    <t>百巴镇嘎吉村</t>
  </si>
  <si>
    <r>
      <rPr>
        <b/>
        <sz val="10"/>
        <rFont val="仿宋_GB2312"/>
        <charset val="134"/>
      </rPr>
      <t>建设内容：</t>
    </r>
    <r>
      <rPr>
        <sz val="10"/>
        <rFont val="仿宋_GB2312"/>
        <charset val="134"/>
      </rPr>
      <t xml:space="preserve">为增加嘎吉村村集体经济，对村内20户村集体房屋进行民宿改造及室内外电气，给排水及附属设施等建设内容。
</t>
    </r>
    <r>
      <rPr>
        <b/>
        <sz val="10"/>
        <rFont val="仿宋_GB2312"/>
        <charset val="134"/>
      </rPr>
      <t>可行性：</t>
    </r>
    <r>
      <rPr>
        <sz val="10"/>
        <rFont val="仿宋_GB2312"/>
        <charset val="134"/>
      </rPr>
      <t xml:space="preserve">20户房屋为村集体房屋，通过实施该项目能为“三岩”搬迁群众带来一定经济收入。
</t>
    </r>
    <r>
      <rPr>
        <b/>
        <sz val="10"/>
        <rFont val="仿宋_GB2312"/>
        <charset val="134"/>
      </rPr>
      <t>必要性：</t>
    </r>
    <r>
      <rPr>
        <sz val="10"/>
        <rFont val="仿宋_GB2312"/>
        <charset val="134"/>
      </rPr>
      <t>项目建设后，能够有效改善村内人居环境，对村内闲置房屋进行有效利用，充分发挥经济价值。</t>
    </r>
  </si>
  <si>
    <t>巴宜区百巴镇人民政府</t>
  </si>
  <si>
    <t>张珍杰13518957894</t>
  </si>
  <si>
    <t>中央资金：巩固拓展脱贫攻坚成果和乡村振兴任务资金资金293.09万元
自治区资金巩固拓展脱贫攻坚成果和乡村振兴任务资金资金129万元
县级资金：巩固拓展脱贫攻坚成果和乡村振兴任务资金资金107.76万元</t>
  </si>
  <si>
    <t>产业基础设施配套。</t>
  </si>
  <si>
    <t>巴宜区2024年垃圾清运项目</t>
  </si>
  <si>
    <r>
      <rPr>
        <b/>
        <sz val="10"/>
        <rFont val="仿宋_GB2312"/>
        <charset val="134"/>
      </rPr>
      <t>建设内容：</t>
    </r>
    <r>
      <rPr>
        <sz val="10"/>
        <rFont val="仿宋_GB2312"/>
        <charset val="134"/>
      </rPr>
      <t xml:space="preserve">对巴宜区7乡镇开展农村生活垃圾收集、转运、清理。
</t>
    </r>
    <r>
      <rPr>
        <b/>
        <sz val="10"/>
        <rFont val="仿宋_GB2312"/>
        <charset val="134"/>
      </rPr>
      <t>可行性：</t>
    </r>
    <r>
      <rPr>
        <sz val="10"/>
        <rFont val="仿宋_GB2312"/>
        <charset val="134"/>
      </rPr>
      <t xml:space="preserve">巴宜区辖区内现有较为完善的垃圾清运体系，随着生活水平的提高，村庄内产生的垃圾数量也越来越多。
</t>
    </r>
    <r>
      <rPr>
        <b/>
        <sz val="10"/>
        <rFont val="仿宋_GB2312"/>
        <charset val="134"/>
      </rPr>
      <t>必要性：</t>
    </r>
    <r>
      <rPr>
        <sz val="10"/>
        <rFont val="仿宋_GB2312"/>
        <charset val="134"/>
      </rPr>
      <t>通过此次项日的实施能有效提升垃圾清运转运能力，改善群众生产生活条件。</t>
    </r>
  </si>
  <si>
    <t>巴宜区住建局</t>
  </si>
  <si>
    <t>王宝13538946565</t>
  </si>
  <si>
    <t>市级资金：巩固拓展脱贫攻坚成果和乡村振兴任务资金资金105万元</t>
  </si>
  <si>
    <t>新增</t>
  </si>
  <si>
    <t>（三）小型公益性基础设施类</t>
  </si>
  <si>
    <t>林芝市巴宜区百巴镇“三岩”搬迁防洪工程建设项目</t>
  </si>
  <si>
    <r>
      <rPr>
        <b/>
        <sz val="10"/>
        <rFont val="仿宋_GB2312"/>
        <charset val="134"/>
      </rPr>
      <t>建设内容：</t>
    </r>
    <r>
      <rPr>
        <sz val="10"/>
        <rFont val="仿宋_GB2312"/>
        <charset val="134"/>
      </rPr>
      <t xml:space="preserve">堤防工程350米、排洪渠100米、导流工程1963米及其他临时工程等建设内容。
</t>
    </r>
    <r>
      <rPr>
        <b/>
        <sz val="10"/>
        <rFont val="仿宋_GB2312"/>
        <charset val="134"/>
      </rPr>
      <t>可行性：</t>
    </r>
    <r>
      <rPr>
        <sz val="10"/>
        <rFont val="仿宋_GB2312"/>
        <charset val="134"/>
      </rPr>
      <t xml:space="preserve">百巴镇“三岩”搬迁点防洪工程大部分已实施完成，现场施工条件良好，群众对该项目实施意愿5强烈。
</t>
    </r>
    <r>
      <rPr>
        <b/>
        <sz val="10"/>
        <rFont val="仿宋_GB2312"/>
        <charset val="134"/>
      </rPr>
      <t>必要性：</t>
    </r>
    <r>
      <rPr>
        <sz val="10"/>
        <rFont val="仿宋_GB2312"/>
        <charset val="134"/>
      </rPr>
      <t>项目实施后，能够有效改善村内安全隐患，防止热弄巴曲山洪（泥石流）发生风险，保护“三岩”搬迁群众生命财产安全。</t>
    </r>
  </si>
  <si>
    <t>中央资金：巩固拓展脱贫攻坚成果和乡村振兴任务资金资金490万元
自治区资金：巩固拓展脱贫攻坚成果和乡村振兴任务资金资金109万元
县级资金：巩固拓展脱贫攻坚成果和乡村振兴任务资金资金157.2万元</t>
  </si>
  <si>
    <t>(四)宜居宜业和美村庄（整村推进类）</t>
  </si>
  <si>
    <t>巴宜区百巴镇章巴村宜居宜业和美村庄建设项目</t>
  </si>
  <si>
    <t>百巴镇章巴村</t>
  </si>
  <si>
    <r>
      <rPr>
        <b/>
        <sz val="10"/>
        <rFont val="仿宋_GB2312"/>
        <charset val="134"/>
      </rPr>
      <t>建设内容：</t>
    </r>
    <r>
      <rPr>
        <sz val="10"/>
        <rFont val="仿宋_GB2312"/>
        <charset val="134"/>
      </rPr>
      <t xml:space="preserve">米定村:硬化扩建路面、碎石路面2111.00平方米，入户道路611.16平方米，边沟排水 430.00米，路灯10.00盏，成品垃圾桶10.00个，成品垃圾站1.00个，给排水管网1000米，集中人畜分离点1处，成品化粪池19.00户等内容。章巴村:硬化扩建路面、碎石路面1751.00平方米，入户道路1992.38平方米，路灯20.00盏，成品垃圾桶15.00个，成品垃圾站1.00个，给排水管网4000米，集中人畜分离点1处，打麦场1处，成品化粪池49.00户等内容。
</t>
    </r>
    <r>
      <rPr>
        <b/>
        <sz val="10"/>
        <rFont val="仿宋_GB2312"/>
        <charset val="134"/>
      </rPr>
      <t>可行性：</t>
    </r>
    <r>
      <rPr>
        <sz val="10"/>
        <rFont val="仿宋_GB2312"/>
        <charset val="134"/>
      </rPr>
      <t xml:space="preserve">章巴村每户无化粪池且整个村庄没有污水管网，部分组之间及入户道路未硬化，部分路灯易损坏严重影响夜间照明，且群众对实施该项目意愿强烈。
</t>
    </r>
    <r>
      <rPr>
        <b/>
        <sz val="10"/>
        <rFont val="仿宋_GB2312"/>
        <charset val="134"/>
      </rPr>
      <t>必要性：</t>
    </r>
    <r>
      <rPr>
        <sz val="10"/>
        <rFont val="仿宋_GB2312"/>
        <charset val="134"/>
      </rPr>
      <t>通过该项目的实施能有效改善农牧民生产生活设施，提升村庄整体功能，改善群众人居环境。</t>
    </r>
  </si>
  <si>
    <t>巴宜区乡村振兴局</t>
  </si>
  <si>
    <t>格桑平措15889049990</t>
  </si>
  <si>
    <t>中央资金：巩固拓展脱贫攻坚成果和乡村振兴任务资金资金614.67万元
自治区资金：巩固拓展脱贫攻坚成果和乡村振兴任务资金资金146万元
县级资金：巩固拓展脱贫攻坚成果和乡村振兴任务资金资金174万元</t>
  </si>
  <si>
    <t>农牧民实施部分（以工代赈方式）涉及资金263.51万元，产业基础设施项目</t>
  </si>
  <si>
    <t>巴宜区百巴镇增巴村宜居宜业和美村庄建设项目</t>
  </si>
  <si>
    <t>百巴镇增巴村</t>
  </si>
  <si>
    <r>
      <rPr>
        <b/>
        <sz val="10"/>
        <rFont val="仿宋_GB2312"/>
        <charset val="134"/>
      </rPr>
      <t>建设内容：</t>
    </r>
    <r>
      <rPr>
        <sz val="10"/>
        <rFont val="仿宋_GB2312"/>
        <charset val="134"/>
      </rPr>
      <t>1.排污工程1项（含9m混凝土化粪池1座，4</t>
    </r>
    <r>
      <rPr>
        <sz val="10"/>
        <rFont val="宋体"/>
        <charset val="134"/>
      </rPr>
      <t>㎡</t>
    </r>
    <r>
      <rPr>
        <sz val="10"/>
        <rFont val="仿宋_GB2312"/>
        <charset val="134"/>
      </rPr>
      <t>3混凝土化粪池71座，UPVC接户管1420m）；2．路面硬化面积4519.29</t>
    </r>
    <r>
      <rPr>
        <sz val="10"/>
        <rFont val="宋体"/>
        <charset val="134"/>
      </rPr>
      <t>㎡</t>
    </r>
    <r>
      <rPr>
        <sz val="10"/>
        <rFont val="仿宋_GB2312"/>
        <charset val="134"/>
      </rPr>
      <t>；3．饮水点改造1处；4．公共卫生间1处（建筑面积约39.16</t>
    </r>
    <r>
      <rPr>
        <sz val="10"/>
        <rFont val="宋体"/>
        <charset val="134"/>
      </rPr>
      <t>㎡</t>
    </r>
    <r>
      <rPr>
        <sz val="10"/>
        <rFont val="仿宋_GB2312"/>
        <charset val="134"/>
      </rPr>
      <t xml:space="preserve">）、村民自建围墙改造3274.91m等建设内容。
</t>
    </r>
    <r>
      <rPr>
        <b/>
        <sz val="10"/>
        <rFont val="仿宋_GB2312"/>
        <charset val="134"/>
      </rPr>
      <t>可行性：</t>
    </r>
    <r>
      <rPr>
        <sz val="10"/>
        <rFont val="仿宋_GB2312"/>
        <charset val="134"/>
      </rPr>
      <t xml:space="preserve">增巴村每户无化粪池且整个村庄没有污水管网，部分道路未硬化，部分路灯损坏严重影响夜间照明，且群众对实施该项目意愿强烈。
</t>
    </r>
    <r>
      <rPr>
        <b/>
        <sz val="10"/>
        <rFont val="仿宋_GB2312"/>
        <charset val="134"/>
      </rPr>
      <t>必要性：</t>
    </r>
    <r>
      <rPr>
        <sz val="10"/>
        <rFont val="仿宋_GB2312"/>
        <charset val="134"/>
      </rPr>
      <t>此次政府投资能有效改善农牧民生产生活设施，提升村庄整体功能，改善群众人居环境，</t>
    </r>
  </si>
  <si>
    <t>中央资金：巩固拓展脱贫攻坚成果和乡村振兴任务资金资金429万元
自治区资金：巩固拓展脱贫攻坚成果和乡村振兴任务资金资金95万元
县级资金：巩固拓展脱贫攻坚成果和乡村振兴任务资金资金105.96万元</t>
  </si>
  <si>
    <t>农牧民实施部分（以工代赈方式）涉及资金98.25万元</t>
  </si>
  <si>
    <t>巴宜区八一镇</t>
  </si>
  <si>
    <t>巴宜区八一镇多布村宜居宜业和美村庄建设项目</t>
  </si>
  <si>
    <t>八一镇多布村</t>
  </si>
  <si>
    <r>
      <rPr>
        <b/>
        <sz val="10"/>
        <rFont val="仿宋_GB2312"/>
        <charset val="134"/>
      </rPr>
      <t>建设内容：</t>
    </r>
    <r>
      <rPr>
        <sz val="10"/>
        <rFont val="仿宋_GB2312"/>
        <charset val="134"/>
      </rPr>
      <t>硬化面积1455.93</t>
    </r>
    <r>
      <rPr>
        <sz val="10"/>
        <rFont val="宋体"/>
        <charset val="134"/>
      </rPr>
      <t>㎡</t>
    </r>
    <r>
      <rPr>
        <sz val="10"/>
        <rFont val="仿宋_GB2312"/>
        <charset val="134"/>
      </rPr>
      <t>；村内现有狭窄道路的加宽工程，加宽区域工程，加宽区域硬化面积584.33</t>
    </r>
    <r>
      <rPr>
        <sz val="10"/>
        <rFont val="宋体"/>
        <charset val="134"/>
      </rPr>
      <t>㎡</t>
    </r>
    <r>
      <rPr>
        <sz val="10"/>
        <rFont val="仿宋_GB2312"/>
        <charset val="134"/>
      </rPr>
      <t xml:space="preserve">；整村排污工程1项（含雨水管464米，管径为dn1500）等建设内容。
</t>
    </r>
    <r>
      <rPr>
        <b/>
        <sz val="10"/>
        <rFont val="仿宋_GB2312"/>
        <charset val="134"/>
      </rPr>
      <t>可行性：</t>
    </r>
    <r>
      <rPr>
        <sz val="10"/>
        <rFont val="仿宋_GB2312"/>
        <charset val="134"/>
      </rPr>
      <t xml:space="preserve">多布村紧邻多布湖，多布湖景区规划已经编制完成。
</t>
    </r>
    <r>
      <rPr>
        <b/>
        <sz val="10"/>
        <rFont val="仿宋_GB2312"/>
        <charset val="134"/>
      </rPr>
      <t>必要性:</t>
    </r>
    <r>
      <rPr>
        <sz val="10"/>
        <rFont val="仿宋_GB2312"/>
        <charset val="134"/>
      </rPr>
      <t xml:space="preserve">通过此次道路及排污管网建设能提升整个多布湖景区周边村庄的基础设施服务能力从而带动旅游增加群众收入。
</t>
    </r>
  </si>
  <si>
    <t>巴宜区八一镇人民政府</t>
  </si>
  <si>
    <t>尼玛扎西13618946999</t>
  </si>
  <si>
    <t>中央资金：巩固拓展脱贫攻坚成果和乡村振兴任务资金资金400万元
自治区资金：巩固拓展脱贫攻坚成果和乡村振兴任务资金资金50万元
县级资金：巩固拓展脱贫攻坚成果和乡村振兴任务资金资金74.96万元</t>
  </si>
  <si>
    <t>建设带动群众务工增收60万元以上，产业基础设施配套</t>
  </si>
  <si>
    <t>巴宜区八一镇唐地村宜居宜业和美村庄建设项目</t>
  </si>
  <si>
    <t>八一镇唐地村</t>
  </si>
  <si>
    <r>
      <rPr>
        <b/>
        <sz val="10"/>
        <rFont val="仿宋_GB2312"/>
        <charset val="134"/>
      </rPr>
      <t>建设内容：</t>
    </r>
    <r>
      <rPr>
        <sz val="10"/>
        <rFont val="仿宋_GB2312"/>
        <charset val="134"/>
      </rPr>
      <t>新建污水管道4088m接入市政管网，污水检查井266座，取水口一座，给水管道6808m，沉砂池一座，阀门井104座，消火栓15座，500＊500mm 混凝土水沟750m，新建混凝土路面 3141.06</t>
    </r>
    <r>
      <rPr>
        <sz val="10"/>
        <rFont val="宋体"/>
        <charset val="134"/>
      </rPr>
      <t>㎡</t>
    </r>
    <r>
      <rPr>
        <sz val="10"/>
        <rFont val="仿宋_GB2312"/>
        <charset val="134"/>
      </rPr>
      <t xml:space="preserve">等建设内容。
</t>
    </r>
    <r>
      <rPr>
        <b/>
        <sz val="10"/>
        <rFont val="仿宋_GB2312"/>
        <charset val="134"/>
      </rPr>
      <t>可行性：</t>
    </r>
    <r>
      <rPr>
        <sz val="10"/>
        <rFont val="仿宋_GB2312"/>
        <charset val="134"/>
      </rPr>
      <t xml:space="preserve">唐地村位于巴宜区城区旁边，附近有成熟的排污管网。
</t>
    </r>
    <r>
      <rPr>
        <b/>
        <sz val="10"/>
        <rFont val="仿宋_GB2312"/>
        <charset val="134"/>
      </rPr>
      <t>必要性:</t>
    </r>
    <r>
      <rPr>
        <sz val="10"/>
        <rFont val="仿宋_GB2312"/>
        <charset val="134"/>
      </rPr>
      <t xml:space="preserve">通过此次新建污水管网能有效改善城市周边脏乱差的现象，从根本上提升城市整体的环境卫生条件。
</t>
    </r>
  </si>
  <si>
    <t>中央资金：巩固拓展脱贫攻坚成果和乡村振兴任务资金资金605万元
自治区资金：巩固拓展脱贫攻坚成果和乡村振兴任务资金资金250万元
县级资金：巩固拓展脱贫攻坚成果和乡村振兴任务资金资金141.83万元</t>
  </si>
  <si>
    <t>建设带动群众务工增收100万元以上,产业基础设施配套</t>
  </si>
  <si>
    <t>巴宜区八一镇拉丁嘎村宜居宜业和美村庄建设项目</t>
  </si>
  <si>
    <t>八一镇拉丁嘎村</t>
  </si>
  <si>
    <r>
      <rPr>
        <b/>
        <sz val="10"/>
        <rFont val="仿宋_GB2312"/>
        <charset val="134"/>
      </rPr>
      <t>建设内容：</t>
    </r>
    <r>
      <rPr>
        <sz val="10"/>
        <rFont val="仿宋_GB2312"/>
        <charset val="134"/>
      </rPr>
      <t>路面改造9631</t>
    </r>
    <r>
      <rPr>
        <sz val="10"/>
        <rFont val="宋体"/>
        <charset val="134"/>
      </rPr>
      <t>㎡</t>
    </r>
    <r>
      <rPr>
        <sz val="10"/>
        <rFont val="仿宋_GB2312"/>
        <charset val="134"/>
      </rPr>
      <t xml:space="preserve">，路基排水沟2799m，路基防护挡墙244.5m,围墙整治2884m，给水工程1项（闸阀井56座，排气阀井1座，排沙阀井2座，减压阀井1座及管网工程），污水工程（污水检查井10座，化粪池1座出户方井3座及管网工程）及照明工程。
</t>
    </r>
    <r>
      <rPr>
        <b/>
        <sz val="10"/>
        <rFont val="仿宋_GB2312"/>
        <charset val="134"/>
      </rPr>
      <t>可行性：</t>
    </r>
    <r>
      <rPr>
        <sz val="10"/>
        <rFont val="仿宋_GB2312"/>
        <charset val="134"/>
      </rPr>
      <t xml:space="preserve">拉丁嘎村位丁巴宜区城区旁边，紧邻林芝市白然博物馆，发展乡村旅游潜力加大。
</t>
    </r>
    <r>
      <rPr>
        <b/>
        <sz val="10"/>
        <rFont val="仿宋_GB2312"/>
        <charset val="134"/>
      </rPr>
      <t>必要性:</t>
    </r>
    <r>
      <rPr>
        <sz val="10"/>
        <rFont val="仿宋_GB2312"/>
        <charset val="134"/>
      </rPr>
      <t xml:space="preserve">通过此次项目实施有效改善拉丁嘎村整体基础服务设施水平，为后期进一步发展旅游产业打下基础。
</t>
    </r>
  </si>
  <si>
    <t>中央资金：巩固拓展脱贫攻坚成果和乡村振兴任务资金资金900万元
自治区资金：巩固拓展脱贫攻坚成果和乡村振兴任务资金资金225万元
县级资金：巩固拓展脱贫攻坚成果和乡村振兴任务资金资金374.75万元</t>
  </si>
  <si>
    <t>建设带动群众务工增收150万元以上，产业基础设施配套。</t>
  </si>
  <si>
    <t>巴宜区八一镇章麦村宜居宜业和美村庄建设项目</t>
  </si>
  <si>
    <t>八一镇章麦村</t>
  </si>
  <si>
    <r>
      <rPr>
        <b/>
        <sz val="10"/>
        <rFont val="仿宋_GB2312"/>
        <charset val="134"/>
      </rPr>
      <t>建设内容：</t>
    </r>
    <r>
      <rPr>
        <sz val="10"/>
        <rFont val="仿宋_GB2312"/>
        <charset val="134"/>
      </rPr>
      <t>道路改造24853</t>
    </r>
    <r>
      <rPr>
        <sz val="10"/>
        <rFont val="宋体"/>
        <charset val="134"/>
      </rPr>
      <t>㎡</t>
    </r>
    <r>
      <rPr>
        <sz val="10"/>
        <rFont val="仿宋_GB2312"/>
        <charset val="134"/>
      </rPr>
      <t>，路面加宽工程958</t>
    </r>
    <r>
      <rPr>
        <sz val="10"/>
        <rFont val="宋体"/>
        <charset val="134"/>
      </rPr>
      <t>㎡</t>
    </r>
    <r>
      <rPr>
        <sz val="10"/>
        <rFont val="仿宋_GB2312"/>
        <charset val="134"/>
      </rPr>
      <t xml:space="preserve">，排水沟1192m，道路雨水管网1623m，排污管网5760m，检查井132座，沉泥井39座及照明工程等建设内容。
</t>
    </r>
    <r>
      <rPr>
        <b/>
        <sz val="10"/>
        <rFont val="仿宋_GB2312"/>
        <charset val="134"/>
      </rPr>
      <t>可行性：</t>
    </r>
    <r>
      <rPr>
        <sz val="10"/>
        <rFont val="仿宋_GB2312"/>
        <charset val="134"/>
      </rPr>
      <t xml:space="preserve">章麦村位于巴宜区城区旁边，附近有成熟的排污管网。
</t>
    </r>
    <r>
      <rPr>
        <b/>
        <sz val="10"/>
        <rFont val="仿宋_GB2312"/>
        <charset val="134"/>
      </rPr>
      <t>必要性:</t>
    </r>
    <r>
      <rPr>
        <sz val="10"/>
        <rFont val="仿宋_GB2312"/>
        <charset val="134"/>
      </rPr>
      <t>通过此次新建污水管网能有效改善周边脏乱差的现象，从根本上提升环境卫生条件。</t>
    </r>
  </si>
  <si>
    <t>中央资金：巩固拓展脱贫攻坚成果和乡村振兴任务资金资金819万元
自治区资金：巩固拓展脱贫攻坚成果和乡村振兴任务资金资金245万元
县级资金：巩固拓展脱贫攻坚成果和乡村振兴任务资金资金235.6万元</t>
  </si>
  <si>
    <t>建设带动群众务工增收130万元以上</t>
  </si>
  <si>
    <t>巴宜区米瑞乡</t>
  </si>
  <si>
    <t>巴宜区米瑞乡米瑞村宜居宜业和美村庄建设项目</t>
  </si>
  <si>
    <t>米瑞乡米瑞村</t>
  </si>
  <si>
    <r>
      <rPr>
        <b/>
        <sz val="10"/>
        <rFont val="仿宋_GB2312"/>
        <charset val="134"/>
      </rPr>
      <t>建设内容：</t>
    </r>
    <r>
      <rPr>
        <sz val="10"/>
        <rFont val="仿宋_GB2312"/>
        <charset val="134"/>
      </rPr>
      <t>1.新建路面工程5650.2</t>
    </r>
    <r>
      <rPr>
        <sz val="10"/>
        <rFont val="宋体"/>
        <charset val="134"/>
      </rPr>
      <t>㎡</t>
    </r>
    <r>
      <rPr>
        <sz val="10"/>
        <rFont val="仿宋_GB2312"/>
        <charset val="134"/>
      </rPr>
      <t>；2.路基排水工程1256.6m;3.平面交叉设置工程36</t>
    </r>
    <r>
      <rPr>
        <sz val="10"/>
        <rFont val="宋体"/>
        <charset val="134"/>
      </rPr>
      <t>㎡</t>
    </r>
    <r>
      <rPr>
        <sz val="10"/>
        <rFont val="仿宋_GB2312"/>
        <charset val="134"/>
      </rPr>
      <t xml:space="preserve">；4.路基防护挡土墙91.2m，5.钢带增强聚乙烯螺旋波纹管4081.4m，6.污水检查井107座，7.安全设施工程及照明工程等建设内容。
</t>
    </r>
    <r>
      <rPr>
        <b/>
        <sz val="10"/>
        <rFont val="仿宋_GB2312"/>
        <charset val="134"/>
      </rPr>
      <t>可行性：</t>
    </r>
    <r>
      <rPr>
        <sz val="10"/>
        <rFont val="仿宋_GB2312"/>
        <charset val="134"/>
      </rPr>
      <t xml:space="preserve">村内部分基础设施已经破损严重，影响正常的功能发挥，且群众改扩建意愿强烈。
</t>
    </r>
    <r>
      <rPr>
        <b/>
        <sz val="10"/>
        <rFont val="仿宋_GB2312"/>
        <charset val="134"/>
      </rPr>
      <t>必要性:</t>
    </r>
    <r>
      <rPr>
        <sz val="10"/>
        <rFont val="仿宋_GB2312"/>
        <charset val="134"/>
      </rPr>
      <t xml:space="preserve">米瑞村现有污水管网但部分已经损坏严重无法正常使用，部分道路因村内工程机械长期行驶出现了不同程度的损坏，实施该项目能有效改善农牧民生产生活设施，提升村庄整体功能，改善群众人居环境。
</t>
    </r>
  </si>
  <si>
    <t>中央资金：巩固拓展脱贫攻坚成果和乡村振兴任务资金资金400万元
自治区资金：巩固拓展脱贫攻坚成果和乡村振兴任务资金资金71万元
县级资金：巩固拓展脱贫攻坚成果和乡村振兴任务资金资金58.9万元</t>
  </si>
  <si>
    <t>建设带动群众务工增收60万元以上</t>
  </si>
  <si>
    <t>巴宜区米瑞乡玉荣增村宜居宜业和美村庄建设项目</t>
  </si>
  <si>
    <t>米瑞乡玉荣增村</t>
  </si>
  <si>
    <r>
      <rPr>
        <b/>
        <sz val="10"/>
        <rFont val="仿宋_GB2312"/>
        <charset val="134"/>
      </rPr>
      <t>建设内容：</t>
    </r>
    <r>
      <rPr>
        <sz val="10"/>
        <rFont val="仿宋_GB2312"/>
        <charset val="134"/>
      </rPr>
      <t>道路工程7707.4</t>
    </r>
    <r>
      <rPr>
        <sz val="10"/>
        <rFont val="宋体"/>
        <charset val="134"/>
      </rPr>
      <t>㎡</t>
    </r>
    <r>
      <rPr>
        <sz val="10"/>
        <rFont val="仿宋_GB2312"/>
        <charset val="134"/>
      </rPr>
      <t>，排水沟1922m,交通安全设施，污水管网4721.6m，检查井99座，沉泥井46座，跌水井15座，公路涵管1个，调节池50m</t>
    </r>
    <r>
      <rPr>
        <sz val="10"/>
        <rFont val="宋体"/>
        <charset val="134"/>
      </rPr>
      <t>³</t>
    </r>
    <r>
      <rPr>
        <sz val="10"/>
        <rFont val="仿宋_GB2312"/>
        <charset val="134"/>
      </rPr>
      <t xml:space="preserve">，43户庭院经济及照明工程等建设内容。
</t>
    </r>
    <r>
      <rPr>
        <b/>
        <sz val="10"/>
        <rFont val="仿宋_GB2312"/>
        <charset val="134"/>
      </rPr>
      <t>可行性：</t>
    </r>
    <r>
      <rPr>
        <sz val="10"/>
        <rFont val="仿宋_GB2312"/>
        <charset val="134"/>
      </rPr>
      <t xml:space="preserve">玉荣增村无化粪池且整个村庄没有污水管网，村庄整体基础设施较为薄弱，整体环境较差。
</t>
    </r>
    <r>
      <rPr>
        <b/>
        <sz val="10"/>
        <rFont val="仿宋_GB2312"/>
        <charset val="134"/>
      </rPr>
      <t>必要性:</t>
    </r>
    <r>
      <rPr>
        <sz val="10"/>
        <rFont val="仿宋_GB2312"/>
        <charset val="134"/>
      </rPr>
      <t xml:space="preserve">通过该项目实施能有效改善农牧民生产生活设施，提升村庄整体功能，改善群众人居环境。
</t>
    </r>
  </si>
  <si>
    <t>中央资金：巩固拓展脱贫攻坚成果和乡村振兴任务资金资金533万元
自治区资：巩固拓展脱贫攻坚成果和乡村振兴任务资金资金120万元
县级资金：巩固拓展脱贫攻坚成果和乡村振兴任务资金资金146.91万元</t>
  </si>
  <si>
    <t>建设带动群众务工增收90万元以上</t>
  </si>
  <si>
    <t>巴宜区林芝镇</t>
  </si>
  <si>
    <t>巴宜区林芝镇立定村宜居宜业和美村庄建设项目</t>
  </si>
  <si>
    <t>林芝镇立定村</t>
  </si>
  <si>
    <r>
      <rPr>
        <b/>
        <sz val="10"/>
        <rFont val="仿宋_GB2312"/>
        <charset val="134"/>
      </rPr>
      <t>建设内容：</t>
    </r>
    <r>
      <rPr>
        <sz val="10"/>
        <rFont val="仿宋_GB2312"/>
        <charset val="134"/>
      </rPr>
      <t>道路工程781.97</t>
    </r>
    <r>
      <rPr>
        <sz val="10"/>
        <rFont val="宋体"/>
        <charset val="134"/>
      </rPr>
      <t>㎡</t>
    </r>
    <r>
      <rPr>
        <sz val="10"/>
        <rFont val="仿宋_GB2312"/>
        <charset val="134"/>
      </rPr>
      <t>，道路两侧种草6335.91</t>
    </r>
    <r>
      <rPr>
        <sz val="10"/>
        <rFont val="宋体"/>
        <charset val="134"/>
      </rPr>
      <t>㎡</t>
    </r>
    <r>
      <rPr>
        <sz val="10"/>
        <rFont val="仿宋_GB2312"/>
        <charset val="134"/>
      </rPr>
      <t>，入户道路373.12</t>
    </r>
    <r>
      <rPr>
        <sz val="10"/>
        <rFont val="宋体"/>
        <charset val="134"/>
      </rPr>
      <t>㎡</t>
    </r>
    <r>
      <rPr>
        <sz val="10"/>
        <rFont val="仿宋_GB2312"/>
        <charset val="134"/>
      </rPr>
      <t>，排污管道1292.862m，垃圾站1座，村集体经济响箭场430.45</t>
    </r>
    <r>
      <rPr>
        <sz val="10"/>
        <rFont val="宋体"/>
        <charset val="134"/>
      </rPr>
      <t>㎡</t>
    </r>
    <r>
      <rPr>
        <sz val="10"/>
        <rFont val="仿宋_GB2312"/>
        <charset val="134"/>
      </rPr>
      <t xml:space="preserve">及村民自建打麦场1处，村集体经济产品销售中心1座等内容。
</t>
    </r>
    <r>
      <rPr>
        <b/>
        <sz val="10"/>
        <rFont val="仿宋_GB2312"/>
        <charset val="134"/>
      </rPr>
      <t>可行性：</t>
    </r>
    <r>
      <rPr>
        <sz val="10"/>
        <rFont val="仿宋_GB2312"/>
        <charset val="134"/>
      </rPr>
      <t xml:space="preserve">立定村现有污水管网但部分已经损坏严重无法正常伙用，部分道路因村内工程机械长期行驶出现了不同程度的损坏，立定村处于318国道改线毕竟之路，有雅尼湿地，发展乡村旅游潜力较大。
</t>
    </r>
    <r>
      <rPr>
        <b/>
        <sz val="10"/>
        <rFont val="仿宋_GB2312"/>
        <charset val="134"/>
      </rPr>
      <t>必要性:</t>
    </r>
    <r>
      <rPr>
        <sz val="10"/>
        <rFont val="仿宋_GB2312"/>
        <charset val="134"/>
      </rPr>
      <t>通过该项目实施能有效改善农牧民生产生活设施，提村庄整体功能，改善群众人居环境，为该村发展乡村旅游打下基础。</t>
    </r>
  </si>
  <si>
    <t>中央资金：巩固拓展脱贫攻坚成果和乡村振兴任务资金资金598.51万元
自治区资金：巩固拓展脱贫攻坚成果和乡村振兴任务资金资金106万元
县级资金：财政衔接推进乡村振兴补助资金405.49万元</t>
  </si>
  <si>
    <t>农牧民实施部分（以工代赈方式）涉及资金48万元。产业基础设施配套。该项目总投资1480万元。</t>
  </si>
  <si>
    <t>巴宜区更章乡</t>
  </si>
  <si>
    <t>巴宜区更章乡更章村宜居宜业和美村庄建设项目</t>
  </si>
  <si>
    <t>更章乡更章村</t>
  </si>
  <si>
    <r>
      <rPr>
        <b/>
        <sz val="10"/>
        <color theme="1"/>
        <rFont val="仿宋_GB2312"/>
        <charset val="134"/>
      </rPr>
      <t>建设内容：</t>
    </r>
    <r>
      <rPr>
        <sz val="10"/>
        <color theme="1"/>
        <rFont val="仿宋_GB2312"/>
        <charset val="134"/>
      </rPr>
      <t>1、车行道路修缮拓宽硬化合计6600</t>
    </r>
    <r>
      <rPr>
        <sz val="10"/>
        <color theme="1"/>
        <rFont val="宋体"/>
        <charset val="134"/>
      </rPr>
      <t>㎡</t>
    </r>
    <r>
      <rPr>
        <sz val="10"/>
        <color theme="1"/>
        <rFont val="仿宋_GB2312"/>
        <charset val="134"/>
      </rPr>
      <t>。2、入户道路硬化1500</t>
    </r>
    <r>
      <rPr>
        <sz val="10"/>
        <color theme="1"/>
        <rFont val="宋体"/>
        <charset val="134"/>
      </rPr>
      <t>㎡</t>
    </r>
    <r>
      <rPr>
        <sz val="10"/>
        <color theme="1"/>
        <rFont val="仿宋_GB2312"/>
        <charset val="134"/>
      </rPr>
      <t>。3、给水管网2200米，地埋式净水设备1个。4、垃圾站2个，垃圾桶30个。5、环湖步道1800</t>
    </r>
    <r>
      <rPr>
        <sz val="10"/>
        <color theme="1"/>
        <rFont val="宋体"/>
        <charset val="134"/>
      </rPr>
      <t>㎡</t>
    </r>
    <r>
      <rPr>
        <sz val="10"/>
        <color theme="1"/>
        <rFont val="仿宋_GB2312"/>
        <charset val="134"/>
      </rPr>
      <t>。6、水上栈道200</t>
    </r>
    <r>
      <rPr>
        <sz val="10"/>
        <color theme="1"/>
        <rFont val="宋体"/>
        <charset val="134"/>
      </rPr>
      <t>㎡</t>
    </r>
    <r>
      <rPr>
        <sz val="10"/>
        <color theme="1"/>
        <rFont val="仿宋_GB2312"/>
        <charset val="134"/>
      </rPr>
      <t>。7、水上舞台200</t>
    </r>
    <r>
      <rPr>
        <sz val="10"/>
        <color theme="1"/>
        <rFont val="宋体"/>
        <charset val="134"/>
      </rPr>
      <t>㎡</t>
    </r>
    <r>
      <rPr>
        <sz val="10"/>
        <color theme="1"/>
        <rFont val="仿宋_GB2312"/>
        <charset val="134"/>
      </rPr>
      <t>。8、木平台300</t>
    </r>
    <r>
      <rPr>
        <sz val="10"/>
        <color theme="1"/>
        <rFont val="宋体"/>
        <charset val="134"/>
      </rPr>
      <t>㎡</t>
    </r>
    <r>
      <rPr>
        <sz val="10"/>
        <color theme="1"/>
        <rFont val="仿宋_GB2312"/>
        <charset val="134"/>
      </rPr>
      <t>。9、桃花林观景台600</t>
    </r>
    <r>
      <rPr>
        <sz val="10"/>
        <color theme="1"/>
        <rFont val="宋体"/>
        <charset val="134"/>
      </rPr>
      <t>㎡</t>
    </r>
    <r>
      <rPr>
        <sz val="10"/>
        <color theme="1"/>
        <rFont val="仿宋_GB2312"/>
        <charset val="134"/>
      </rPr>
      <t>。10、桃花林观光栈道1000</t>
    </r>
    <r>
      <rPr>
        <sz val="10"/>
        <color theme="1"/>
        <rFont val="宋体"/>
        <charset val="134"/>
      </rPr>
      <t>㎡</t>
    </r>
    <r>
      <rPr>
        <sz val="10"/>
        <color theme="1"/>
        <rFont val="仿宋_GB2312"/>
        <charset val="134"/>
      </rPr>
      <t>。11、马棚150</t>
    </r>
    <r>
      <rPr>
        <sz val="10"/>
        <color theme="1"/>
        <rFont val="宋体"/>
        <charset val="134"/>
      </rPr>
      <t>㎡</t>
    </r>
    <r>
      <rPr>
        <sz val="10"/>
        <color theme="1"/>
        <rFont val="仿宋_GB2312"/>
        <charset val="134"/>
      </rPr>
      <t xml:space="preserve">等建设内容。
</t>
    </r>
    <r>
      <rPr>
        <b/>
        <sz val="10"/>
        <color theme="1"/>
        <rFont val="仿宋_GB2312"/>
        <charset val="134"/>
      </rPr>
      <t>可行性：</t>
    </r>
    <r>
      <rPr>
        <sz val="10"/>
        <color theme="1"/>
        <rFont val="仿宋_GB2312"/>
        <charset val="134"/>
      </rPr>
      <t xml:space="preserve">更章村紧邻多布湖，多布湖景区规划已经编制完成，且更章村位于拉林高速旁，地理条件优越，发展乡村旅游潜力加大。
</t>
    </r>
    <r>
      <rPr>
        <b/>
        <sz val="10"/>
        <color theme="1"/>
        <rFont val="仿宋_GB2312"/>
        <charset val="134"/>
      </rPr>
      <t>必要性:</t>
    </r>
    <r>
      <rPr>
        <sz val="10"/>
        <color theme="1"/>
        <rFont val="仿宋_GB2312"/>
        <charset val="134"/>
      </rPr>
      <t>通过此次基础设施建设能提升整个多布湖景区的基础设施服务能力，为该村发展乡村旅游打下基础，从而带动旅游增加群众收入。</t>
    </r>
  </si>
  <si>
    <t xml:space="preserve">中央资金：巩固拓展脱贫攻坚成果和乡村振兴任务资金资金370万元
林芝市资金：巩固拓展脱贫攻坚成果和乡村振兴任务资金资金360万元
</t>
  </si>
  <si>
    <t>农牧民实施部分（以工代赈方式）涉及资金100万元。产业基础设施配套。该项目总投资1195.52万元。</t>
  </si>
  <si>
    <t>待挂网</t>
  </si>
  <si>
    <t>巴宜区鲁朗镇</t>
  </si>
  <si>
    <t>巴宜区鲁朗镇拉月村宜居宜业和美村庄建设项目</t>
  </si>
  <si>
    <t>鲁朗镇拉月村</t>
  </si>
  <si>
    <r>
      <rPr>
        <b/>
        <sz val="10"/>
        <rFont val="仿宋_GB2312"/>
        <charset val="134"/>
      </rPr>
      <t>建设内容：</t>
    </r>
    <r>
      <rPr>
        <sz val="10"/>
        <rFont val="仿宋_GB2312"/>
        <charset val="134"/>
      </rPr>
      <t>新建挡土墙425.76m，入户道路995.23</t>
    </r>
    <r>
      <rPr>
        <sz val="10"/>
        <rFont val="宋体"/>
        <charset val="134"/>
      </rPr>
      <t>㎡</t>
    </r>
    <r>
      <rPr>
        <sz val="10"/>
        <rFont val="仿宋_GB2312"/>
        <charset val="134"/>
      </rPr>
      <t>，道路工程1918.34</t>
    </r>
    <r>
      <rPr>
        <sz val="10"/>
        <rFont val="宋体"/>
        <charset val="134"/>
      </rPr>
      <t>㎡</t>
    </r>
    <r>
      <rPr>
        <sz val="10"/>
        <rFont val="仿宋_GB2312"/>
        <charset val="134"/>
      </rPr>
      <t xml:space="preserve">，预制砼道牙1890.72m,庭院泡池22座（直径3.6m），庭院经济种植51073.1平方米、淋浴间16座、庭院整治22户，及水电工程等建设内容。
</t>
    </r>
    <r>
      <rPr>
        <b/>
        <sz val="10"/>
        <rFont val="仿宋_GB2312"/>
        <charset val="134"/>
      </rPr>
      <t>可行性：</t>
    </r>
    <r>
      <rPr>
        <sz val="10"/>
        <rFont val="仿宋_GB2312"/>
        <charset val="134"/>
      </rPr>
      <t xml:space="preserve">拉月村具有紧邻鲁朗火车站的区位优势，村内温泉资源丰富，有利于通过利用特有的温泉发展乡村旅游，打造鲁朗国际温泉康养中心。
</t>
    </r>
    <r>
      <rPr>
        <b/>
        <sz val="10"/>
        <rFont val="仿宋_GB2312"/>
        <charset val="134"/>
      </rPr>
      <t>必要性:</t>
    </r>
    <r>
      <rPr>
        <sz val="10"/>
        <rFont val="仿宋_GB2312"/>
        <charset val="134"/>
      </rPr>
      <t>通过此次项目实施能提升整个拉月村的基础设施服务能力，为乡村旅游发展打下基础，从而带动旅游增加群众收入。</t>
    </r>
  </si>
  <si>
    <t>中央资金：巩固拓展脱贫攻坚成果和乡村振兴任务资金资金1560.82万元、少数民族发展资金575万
自治区资金：巩固拓展脱贫攻坚成果和乡村振兴任务资金资金345万元,少数民族发展资金682万元
林芝市资金：巩固拓展脱贫攻坚成果和乡村振兴任务资金资金350万元
县级资金：财政衔接推进乡村振兴补助资金674.74万元</t>
  </si>
  <si>
    <t>建设带动群众务工增收500万元以上。产业基础设施配套。该项目总投资4979.67万元。</t>
  </si>
  <si>
    <t>(五)扶贫贷款贴息类</t>
  </si>
  <si>
    <t>2023年贷款贴息</t>
  </si>
  <si>
    <r>
      <rPr>
        <b/>
        <sz val="10"/>
        <rFont val="仿宋_GB2312"/>
        <charset val="134"/>
      </rPr>
      <t>建设内容：</t>
    </r>
    <r>
      <rPr>
        <sz val="10"/>
        <rFont val="仿宋_GB2312"/>
        <charset val="134"/>
      </rPr>
      <t xml:space="preserve">用于2023年贷款贴息（利差补贴），主要涉及小额信贷贴息资金17.67万元、产业贷款贴息资金288.24万元。
</t>
    </r>
    <r>
      <rPr>
        <b/>
        <sz val="10"/>
        <rFont val="仿宋_GB2312"/>
        <charset val="134"/>
      </rPr>
      <t>可行性：</t>
    </r>
    <r>
      <rPr>
        <sz val="10"/>
        <rFont val="仿宋_GB2312"/>
        <charset val="134"/>
      </rPr>
      <t xml:space="preserve">鼓励村民、企业通过自主创业、发展产业，促进增收。
</t>
    </r>
    <r>
      <rPr>
        <b/>
        <sz val="10"/>
        <rFont val="仿宋_GB2312"/>
        <charset val="134"/>
      </rPr>
      <t>必要性:</t>
    </r>
    <r>
      <rPr>
        <sz val="10"/>
        <rFont val="仿宋_GB2312"/>
        <charset val="134"/>
      </rPr>
      <t>增加收入，保障经济持续，扩大县域经济发展。</t>
    </r>
  </si>
  <si>
    <t>中央资金：巩固拓展脱贫攻坚成果和乡村振兴任务资金资金305.91万元</t>
  </si>
  <si>
    <t>（六）培训类</t>
  </si>
  <si>
    <t>农牧民技能培训项目</t>
  </si>
  <si>
    <r>
      <rPr>
        <b/>
        <sz val="10"/>
        <rFont val="仿宋_GB2312"/>
        <charset val="134"/>
      </rPr>
      <t>建设内容：</t>
    </r>
    <r>
      <rPr>
        <sz val="10"/>
        <rFont val="仿宋_GB2312"/>
        <charset val="134"/>
      </rPr>
      <t xml:space="preserve">对我区农牧民开展旅游服务、管理、厨师、挖掘机、建筑工人、国家通用语言等技能培训，培训135人次以上。
</t>
    </r>
    <r>
      <rPr>
        <b/>
        <sz val="10"/>
        <rFont val="仿宋_GB2312"/>
        <charset val="134"/>
      </rPr>
      <t>可行性：</t>
    </r>
    <r>
      <rPr>
        <sz val="10"/>
        <rFont val="仿宋_GB2312"/>
        <charset val="134"/>
      </rPr>
      <t xml:space="preserve">引导农牧民群众参加实用技能培训，激发农牧民群众干事热情。
</t>
    </r>
    <r>
      <rPr>
        <b/>
        <sz val="10"/>
        <rFont val="仿宋_GB2312"/>
        <charset val="134"/>
      </rPr>
      <t>必要性:</t>
    </r>
    <r>
      <rPr>
        <sz val="10"/>
        <rFont val="仿宋_GB2312"/>
        <charset val="134"/>
      </rPr>
      <t>创造就业条件，促进增收。</t>
    </r>
  </si>
  <si>
    <t>中央资金：巩固拓展脱贫攻坚成果和乡村振兴任务资金资金40万元
自治区资金：巩固拓展脱贫攻坚成果和乡村振兴任务资金资金12万元
县级资金：巩固拓展脱贫攻坚成果和乡村振兴任务资金资金29万元</t>
  </si>
  <si>
    <t>（七）其他类</t>
  </si>
  <si>
    <t>就业创业补贴项目</t>
  </si>
  <si>
    <r>
      <rPr>
        <b/>
        <sz val="10"/>
        <rFont val="仿宋_GB2312"/>
        <charset val="134"/>
      </rPr>
      <t>建设内容：</t>
    </r>
    <r>
      <rPr>
        <sz val="10"/>
        <rFont val="仿宋_GB2312"/>
        <charset val="134"/>
      </rPr>
      <t xml:space="preserve">为我区脱贫户、搬迁户、监测户提供就业、创业补助。
</t>
    </r>
    <r>
      <rPr>
        <b/>
        <sz val="10"/>
        <rFont val="仿宋_GB2312"/>
        <charset val="134"/>
      </rPr>
      <t>可行性：</t>
    </r>
    <r>
      <rPr>
        <sz val="10"/>
        <rFont val="仿宋_GB2312"/>
        <charset val="134"/>
      </rPr>
      <t xml:space="preserve">鼓励群众外出务工就业，增加就业岗位，促进群众增收。
</t>
    </r>
    <r>
      <rPr>
        <b/>
        <sz val="10"/>
        <rFont val="仿宋_GB2312"/>
        <charset val="134"/>
      </rPr>
      <t>必要性:</t>
    </r>
    <r>
      <rPr>
        <sz val="10"/>
        <rFont val="仿宋_GB2312"/>
        <charset val="134"/>
      </rPr>
      <t>扩大群众就业、创业积极性，激发群众外出务工积极性。</t>
    </r>
  </si>
  <si>
    <t>巴宜区人社局</t>
  </si>
  <si>
    <t>周睿13889045835</t>
  </si>
  <si>
    <t>县级资金：巩固拓展脱贫攻坚成果和乡村振兴任务资金资金2万元</t>
  </si>
  <si>
    <t>巴宜区2024年新风貌行动项目</t>
  </si>
  <si>
    <r>
      <rPr>
        <b/>
        <sz val="10"/>
        <rFont val="仿宋_GB2312"/>
        <charset val="134"/>
      </rPr>
      <t>建设内容：</t>
    </r>
    <r>
      <rPr>
        <sz val="10"/>
        <rFont val="仿宋_GB2312"/>
        <charset val="134"/>
      </rPr>
      <t xml:space="preserve">对巴宜区36个村构建积分超市36个，实行“正面加分、负面减分”的积分奖惩机制，鼓励群众通过参与基层治理的方式累计积分，按需在“积分超市”兑换所需物品，开展积分制的推广、乡村治理新风貌行动。
</t>
    </r>
    <r>
      <rPr>
        <b/>
        <sz val="10"/>
        <rFont val="仿宋_GB2312"/>
        <charset val="134"/>
      </rPr>
      <t>可行性：</t>
    </r>
    <r>
      <rPr>
        <sz val="10"/>
        <rFont val="仿宋_GB2312"/>
        <charset val="134"/>
      </rPr>
      <t xml:space="preserve">提升乡村治理效能，推动乡村振兴建设，建立有序宜居环境。
</t>
    </r>
    <r>
      <rPr>
        <b/>
        <sz val="10"/>
        <rFont val="仿宋_GB2312"/>
        <charset val="134"/>
      </rPr>
      <t>必要性:</t>
    </r>
    <r>
      <rPr>
        <sz val="10"/>
        <rFont val="仿宋_GB2312"/>
        <charset val="134"/>
      </rPr>
      <t>改善村民自治能力，提升村庄卫生状况，营造整洁美丽村庄。</t>
    </r>
  </si>
  <si>
    <t>中央资金：巩固拓展脱贫攻坚成果和乡村振兴任务资金资金360万元</t>
  </si>
  <si>
    <t>附件3：</t>
  </si>
  <si>
    <t>西藏自治区林芝市巴宜区2024年第一批脱贫县财政衔接推进乡村振兴补助资金工作示范县统计表</t>
  </si>
  <si>
    <t>填报地（市）：巴宜区 财政局、乡村振兴局                                                                                                填报时间：2024年3月25日</t>
  </si>
  <si>
    <t>示范县名</t>
  </si>
  <si>
    <t>基本情况</t>
  </si>
  <si>
    <t>贫困县涉农资金整合情况</t>
  </si>
  <si>
    <t>农村人口数（人）</t>
  </si>
  <si>
    <t>建档立卡人口数（人）</t>
  </si>
  <si>
    <t>村数</t>
  </si>
  <si>
    <t>贫困发生率（%）</t>
  </si>
  <si>
    <t>贫困县类别</t>
  </si>
  <si>
    <t>计划脱贫时间（年）</t>
  </si>
  <si>
    <t>出台本年度整合实施方案时间（年）</t>
  </si>
  <si>
    <t>出台资金管理办法时间（年）</t>
  </si>
  <si>
    <t>2023年中央财政资金规模</t>
  </si>
  <si>
    <t>2023年整合范围资金总规模（万元）</t>
  </si>
  <si>
    <t>2024年计划整合新增资金规模（万元）</t>
  </si>
  <si>
    <t>2024年已整合新增规模（万元）</t>
  </si>
  <si>
    <t>合计</t>
  </si>
  <si>
    <t>中央</t>
  </si>
  <si>
    <t>自治区级</t>
  </si>
  <si>
    <t>地市级</t>
  </si>
  <si>
    <t>县级</t>
  </si>
  <si>
    <t>国定贫困县</t>
  </si>
  <si>
    <t>附件4：</t>
  </si>
  <si>
    <t>林芝市巴宜区2024年第一批脱贫县财政衔接推进乡村振兴补助资金项目资产后续管理统计表</t>
  </si>
  <si>
    <t>县（区）、乡（镇）名称</t>
  </si>
  <si>
    <t>项目资金总规模（万元）</t>
  </si>
  <si>
    <t>项目资产预估总规模（万元）</t>
  </si>
  <si>
    <t>项目所有权主体</t>
  </si>
  <si>
    <t>项目收益权主体</t>
  </si>
  <si>
    <t>项目经营权主体</t>
  </si>
  <si>
    <t>项目监督权主体</t>
  </si>
  <si>
    <t>项目处置权主体</t>
  </si>
  <si>
    <t xml:space="preserve">     合计</t>
  </si>
  <si>
    <t>百巴镇增巴村增巴村及大坝村果园改造提升项目</t>
  </si>
  <si>
    <t>百巴镇人民政府</t>
  </si>
  <si>
    <t>百巴镇村民</t>
  </si>
  <si>
    <t>（二）巩固提升类（人居环境整治类）</t>
  </si>
  <si>
    <t>巴宜区百巴镇嘎吉村宜居宜业很美村庄</t>
  </si>
  <si>
    <t>百巴镇嘎吉村村民委员会</t>
  </si>
  <si>
    <t>林芝市巴宜区百巴镇“三岩”搬迁防洪工程</t>
  </si>
  <si>
    <t>巴宜区百巴镇章巴村宜居宜业和美村庄</t>
  </si>
  <si>
    <t>百巴镇章巴村村民委员会</t>
  </si>
  <si>
    <t>巴宜区百巴镇增巴村宜居宜业和美村庄</t>
  </si>
  <si>
    <t>百巴镇增巴村村民委员会</t>
  </si>
  <si>
    <t>巴宜区八一镇多布村宜居宜业和美村庄</t>
  </si>
  <si>
    <t>八一镇多布村村民委员会</t>
  </si>
  <si>
    <t>八一镇人民政府</t>
  </si>
  <si>
    <t>巴宜区八一镇唐地村宜居宜业和美村庄</t>
  </si>
  <si>
    <t>八一镇唐地村村民委员会</t>
  </si>
  <si>
    <t>巴宜区八一镇拉丁嘎村宜居宜业和美村庄</t>
  </si>
  <si>
    <t>八一镇拉丁嘎村村民委员会</t>
  </si>
  <si>
    <t>巴宜区八一镇章麦村宜居宜业和美村庄</t>
  </si>
  <si>
    <t>八一镇章麦村村民委员会</t>
  </si>
  <si>
    <t>巴宜区米瑞乡米瑞村宜居宜业和美村庄</t>
  </si>
  <si>
    <t>米瑞乡米瑞村村民委员会</t>
  </si>
  <si>
    <t>米瑞乡人民政府</t>
  </si>
  <si>
    <t>巴宜区米瑞乡玉荣增村宜居宜业和美村庄</t>
  </si>
  <si>
    <t>米瑞乡玉荣增村村民委员会</t>
  </si>
  <si>
    <t>巴宜区林芝镇立定村宜居宜业和美村庄</t>
  </si>
  <si>
    <t>林芝镇立定村村民委员会</t>
  </si>
  <si>
    <t>林芝镇人民政府</t>
  </si>
  <si>
    <t>巴宜区更章乡更章村宜居宜业和美村庄</t>
  </si>
  <si>
    <t>更章乡更章村村民委员会</t>
  </si>
  <si>
    <t>更章乡人民政府</t>
  </si>
  <si>
    <t>巴宜区鲁朗镇拉月村宜居宜业和美村庄</t>
  </si>
  <si>
    <t>鲁朗镇拉月村村民委员会</t>
  </si>
  <si>
    <t>鲁朗镇人民政府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</si>
</sst>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_ "/>
    <numFmt numFmtId="178" formatCode="0.00_);[Red]\(0.00\)"/>
    <numFmt numFmtId="179" formatCode="yyyy&quot;年&quot;m&quot;月&quot;d&quot;日&quot;;@"/>
    <numFmt numFmtId="180" formatCode="0_ "/>
    <numFmt numFmtId="181" formatCode="#,##0.00_);[Red]\(#,##0.00\)"/>
  </numFmts>
  <fonts count="66">
    <font>
      <sz val="11"/>
      <name val="宋体"/>
      <charset val="134"/>
    </font>
    <font>
      <sz val="11"/>
      <color indexed="8"/>
      <name val="宋体"/>
      <charset val="134"/>
    </font>
    <font>
      <sz val="11"/>
      <name val="宋体"/>
      <charset val="134"/>
      <scheme val="minor"/>
    </font>
    <font>
      <sz val="11"/>
      <color theme="1"/>
      <name val="宋体"/>
      <charset val="134"/>
      <scheme val="minor"/>
    </font>
    <font>
      <sz val="14"/>
      <color indexed="8"/>
      <name val="黑体"/>
      <charset val="134"/>
    </font>
    <font>
      <b/>
      <sz val="10"/>
      <name val="仿宋_GB2312"/>
      <charset val="134"/>
    </font>
    <font>
      <sz val="10"/>
      <name val="仿宋_GB2312"/>
      <charset val="134"/>
    </font>
    <font>
      <b/>
      <sz val="14"/>
      <name val="宋体"/>
      <charset val="134"/>
      <scheme val="minor"/>
    </font>
    <font>
      <sz val="20"/>
      <color theme="1"/>
      <name val="宋体"/>
      <charset val="134"/>
      <scheme val="minor"/>
    </font>
    <font>
      <sz val="11"/>
      <color indexed="63"/>
      <name val="宋体"/>
      <charset val="134"/>
    </font>
    <font>
      <b/>
      <sz val="18"/>
      <color indexed="63"/>
      <name val="华文中宋"/>
      <charset val="134"/>
    </font>
    <font>
      <sz val="10"/>
      <color indexed="63"/>
      <name val="楷体"/>
      <charset val="134"/>
    </font>
    <font>
      <sz val="10"/>
      <color indexed="63"/>
      <name val="仿宋"/>
      <charset val="134"/>
    </font>
    <font>
      <sz val="10"/>
      <name val="仿宋"/>
      <charset val="134"/>
    </font>
    <font>
      <sz val="12"/>
      <color theme="1"/>
      <name val="仿宋"/>
      <charset val="134"/>
    </font>
    <font>
      <sz val="10"/>
      <color indexed="8"/>
      <name val="仿宋"/>
      <charset val="134"/>
    </font>
    <font>
      <sz val="12"/>
      <color indexed="63"/>
      <name val="宋体"/>
      <charset val="134"/>
    </font>
    <font>
      <sz val="12"/>
      <color indexed="8"/>
      <name val="宋体"/>
      <charset val="134"/>
    </font>
    <font>
      <b/>
      <sz val="11"/>
      <color rgb="FFFF0000"/>
      <name val="宋体"/>
      <charset val="134"/>
    </font>
    <font>
      <sz val="11"/>
      <color theme="1"/>
      <name val="宋体"/>
      <charset val="134"/>
    </font>
    <font>
      <sz val="11"/>
      <color rgb="FFFF0000"/>
      <name val="宋体"/>
      <charset val="134"/>
    </font>
    <font>
      <sz val="36"/>
      <name val="方正小标宋简体"/>
      <charset val="134"/>
    </font>
    <font>
      <sz val="18"/>
      <name val="Times New Roman"/>
      <charset val="0"/>
    </font>
    <font>
      <sz val="36"/>
      <name val="Times New Roman"/>
      <charset val="0"/>
    </font>
    <font>
      <b/>
      <sz val="11"/>
      <name val="宋体"/>
      <charset val="134"/>
    </font>
    <font>
      <b/>
      <sz val="10"/>
      <color rgb="FFFF0000"/>
      <name val="仿宋_GB2312"/>
      <charset val="134"/>
    </font>
    <font>
      <sz val="11"/>
      <name val="仿宋"/>
      <charset val="134"/>
    </font>
    <font>
      <b/>
      <sz val="11"/>
      <color rgb="FFFF0000"/>
      <name val="仿宋"/>
      <charset val="134"/>
    </font>
    <font>
      <sz val="10"/>
      <color theme="1"/>
      <name val="仿宋_GB2312"/>
      <charset val="134"/>
    </font>
    <font>
      <b/>
      <sz val="10"/>
      <color theme="1"/>
      <name val="仿宋_GB2312"/>
      <charset val="134"/>
    </font>
    <font>
      <sz val="11"/>
      <color theme="1"/>
      <name val="仿宋"/>
      <charset val="134"/>
    </font>
    <font>
      <sz val="11"/>
      <color rgb="FFFF0000"/>
      <name val="仿宋"/>
      <charset val="134"/>
    </font>
    <font>
      <b/>
      <sz val="10"/>
      <name val="仿宋"/>
      <charset val="134"/>
    </font>
    <font>
      <sz val="12"/>
      <name val="宋体"/>
      <charset val="134"/>
    </font>
    <font>
      <sz val="10"/>
      <color theme="1"/>
      <name val="仿宋"/>
      <charset val="134"/>
    </font>
    <font>
      <b/>
      <sz val="20"/>
      <color theme="1"/>
      <name val="宋体"/>
      <charset val="134"/>
      <scheme val="minor"/>
    </font>
    <font>
      <b/>
      <sz val="18"/>
      <name val="仿宋"/>
      <charset val="134"/>
    </font>
    <font>
      <sz val="12"/>
      <color theme="1"/>
      <name val="仿宋_GB2312"/>
      <charset val="134"/>
    </font>
    <font>
      <b/>
      <sz val="10"/>
      <color indexed="8"/>
      <name val="仿宋"/>
      <charset val="134"/>
    </font>
    <font>
      <sz val="10"/>
      <color rgb="FFFF0000"/>
      <name val="仿宋"/>
      <charset val="134"/>
    </font>
    <font>
      <sz val="11"/>
      <color rgb="FF000000"/>
      <name val="宋体"/>
      <charset val="134"/>
    </font>
    <font>
      <u/>
      <sz val="11"/>
      <color rgb="FF0000FF"/>
      <name val="宋体"/>
      <charset val="134"/>
    </font>
    <font>
      <u/>
      <sz val="11"/>
      <color rgb="FF80008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1"/>
      <color rgb="FF000000"/>
      <name val="Tahoma"/>
      <charset val="134"/>
    </font>
    <font>
      <sz val="10"/>
      <name val="Arial"/>
      <charset val="134"/>
    </font>
    <font>
      <sz val="12"/>
      <name val="Times New Roman"/>
      <charset val="134"/>
    </font>
    <font>
      <sz val="9"/>
      <name val="宋体"/>
      <charset val="134"/>
    </font>
    <font>
      <sz val="10"/>
      <name val="宋体"/>
      <charset val="134"/>
    </font>
    <font>
      <sz val="10"/>
      <color theme="1"/>
      <name val="宋体"/>
      <charset val="134"/>
    </font>
    <font>
      <b/>
      <sz val="18"/>
      <name val="宋体"/>
      <charset val="134"/>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76">
    <xf numFmtId="0" fontId="0" fillId="0" borderId="0">
      <alignment vertical="center"/>
    </xf>
    <xf numFmtId="43" fontId="40" fillId="0" borderId="0">
      <alignment vertical="top"/>
      <protection locked="0"/>
    </xf>
    <xf numFmtId="176" fontId="40" fillId="0" borderId="0" applyProtection="0">
      <alignment vertical="center"/>
    </xf>
    <xf numFmtId="9" fontId="40" fillId="0" borderId="0" applyProtection="0">
      <alignment vertical="center"/>
    </xf>
    <xf numFmtId="41" fontId="40" fillId="0" borderId="0" applyProtection="0">
      <alignment vertical="center"/>
    </xf>
    <xf numFmtId="42" fontId="40" fillId="0" borderId="0" applyProtection="0">
      <alignment vertical="center"/>
    </xf>
    <xf numFmtId="0" fontId="41" fillId="0" borderId="0" applyProtection="0">
      <alignment vertical="center"/>
    </xf>
    <xf numFmtId="0" fontId="42" fillId="0" borderId="0" applyProtection="0">
      <alignment vertical="center"/>
    </xf>
    <xf numFmtId="0" fontId="40" fillId="3" borderId="16" applyProtection="0">
      <alignment vertical="center"/>
    </xf>
    <xf numFmtId="0" fontId="20" fillId="0" borderId="0" applyProtection="0">
      <alignment vertical="center"/>
    </xf>
    <xf numFmtId="0" fontId="43" fillId="0" borderId="0" applyProtection="0">
      <alignment vertical="center"/>
    </xf>
    <xf numFmtId="0" fontId="44" fillId="0" borderId="0" applyProtection="0">
      <alignment vertical="center"/>
    </xf>
    <xf numFmtId="0" fontId="45" fillId="0" borderId="17" applyProtection="0">
      <alignment vertical="center"/>
    </xf>
    <xf numFmtId="0" fontId="46" fillId="0" borderId="17" applyProtection="0">
      <alignment vertical="center"/>
    </xf>
    <xf numFmtId="0" fontId="47" fillId="0" borderId="18" applyProtection="0">
      <alignment vertical="center"/>
    </xf>
    <xf numFmtId="0" fontId="47" fillId="0" borderId="0" applyProtection="0">
      <alignment vertical="center"/>
    </xf>
    <xf numFmtId="0" fontId="48" fillId="4" borderId="19" applyProtection="0">
      <alignment vertical="center"/>
    </xf>
    <xf numFmtId="0" fontId="49" fillId="5" borderId="20" applyProtection="0">
      <alignment vertical="center"/>
    </xf>
    <xf numFmtId="0" fontId="50" fillId="5" borderId="19" applyProtection="0">
      <alignment vertical="center"/>
    </xf>
    <xf numFmtId="0" fontId="51" fillId="6" borderId="21" applyProtection="0">
      <alignment vertical="center"/>
    </xf>
    <xf numFmtId="0" fontId="52" fillId="0" borderId="22" applyProtection="0">
      <alignment vertical="center"/>
    </xf>
    <xf numFmtId="0" fontId="53" fillId="0" borderId="23" applyProtection="0">
      <alignment vertical="center"/>
    </xf>
    <xf numFmtId="0" fontId="54" fillId="7" borderId="0" applyProtection="0">
      <alignment vertical="center"/>
    </xf>
    <xf numFmtId="0" fontId="55" fillId="8" borderId="0" applyProtection="0">
      <alignment vertical="center"/>
    </xf>
    <xf numFmtId="0" fontId="56" fillId="9" borderId="0" applyProtection="0">
      <alignment vertical="center"/>
    </xf>
    <xf numFmtId="0" fontId="57" fillId="10" borderId="0" applyProtection="0">
      <alignment vertical="center"/>
    </xf>
    <xf numFmtId="0" fontId="40" fillId="11" borderId="0" applyProtection="0">
      <alignment vertical="center"/>
    </xf>
    <xf numFmtId="0" fontId="40" fillId="12" borderId="0" applyProtection="0">
      <alignment vertical="center"/>
    </xf>
    <xf numFmtId="0" fontId="57" fillId="13" borderId="0" applyProtection="0">
      <alignment vertical="center"/>
    </xf>
    <xf numFmtId="0" fontId="57" fillId="14" borderId="0" applyProtection="0">
      <alignment vertical="center"/>
    </xf>
    <xf numFmtId="0" fontId="40" fillId="15" borderId="0" applyProtection="0">
      <alignment vertical="center"/>
    </xf>
    <xf numFmtId="0" fontId="40" fillId="16" borderId="0" applyProtection="0">
      <alignment vertical="center"/>
    </xf>
    <xf numFmtId="0" fontId="57" fillId="17" borderId="0" applyProtection="0">
      <alignment vertical="center"/>
    </xf>
    <xf numFmtId="0" fontId="57" fillId="18" borderId="0" applyProtection="0">
      <alignment vertical="center"/>
    </xf>
    <xf numFmtId="0" fontId="40" fillId="19" borderId="0" applyProtection="0">
      <alignment vertical="center"/>
    </xf>
    <xf numFmtId="0" fontId="40" fillId="20" borderId="0" applyProtection="0">
      <alignment vertical="center"/>
    </xf>
    <xf numFmtId="0" fontId="57" fillId="21" borderId="0" applyProtection="0">
      <alignment vertical="center"/>
    </xf>
    <xf numFmtId="0" fontId="57" fillId="22" borderId="0" applyProtection="0">
      <alignment vertical="center"/>
    </xf>
    <xf numFmtId="0" fontId="40" fillId="23" borderId="0" applyProtection="0">
      <alignment vertical="center"/>
    </xf>
    <xf numFmtId="0" fontId="40" fillId="24" borderId="0" applyProtection="0">
      <alignment vertical="center"/>
    </xf>
    <xf numFmtId="0" fontId="57" fillId="25" borderId="0" applyProtection="0">
      <alignment vertical="center"/>
    </xf>
    <xf numFmtId="0" fontId="57" fillId="26" borderId="0" applyProtection="0">
      <alignment vertical="center"/>
    </xf>
    <xf numFmtId="0" fontId="40" fillId="27" borderId="0" applyProtection="0">
      <alignment vertical="center"/>
    </xf>
    <xf numFmtId="0" fontId="40" fillId="28" borderId="0" applyProtection="0">
      <alignment vertical="center"/>
    </xf>
    <xf numFmtId="0" fontId="57" fillId="29" borderId="0" applyProtection="0">
      <alignment vertical="center"/>
    </xf>
    <xf numFmtId="0" fontId="57" fillId="30" borderId="0" applyProtection="0">
      <alignment vertical="center"/>
    </xf>
    <xf numFmtId="0" fontId="40" fillId="31" borderId="0" applyProtection="0">
      <alignment vertical="center"/>
    </xf>
    <xf numFmtId="0" fontId="40" fillId="32" borderId="0" applyProtection="0">
      <alignment vertical="center"/>
    </xf>
    <xf numFmtId="0" fontId="57" fillId="33" borderId="0" applyProtection="0">
      <alignment vertical="center"/>
    </xf>
    <xf numFmtId="0" fontId="1" fillId="0" borderId="0" applyProtection="0"/>
    <xf numFmtId="0" fontId="40" fillId="0" borderId="0" applyProtection="0">
      <alignment vertical="center"/>
    </xf>
    <xf numFmtId="0" fontId="58" fillId="0" borderId="0" applyProtection="0">
      <alignment vertical="center"/>
    </xf>
    <xf numFmtId="0" fontId="1" fillId="0" borderId="0">
      <alignment vertical="center"/>
    </xf>
    <xf numFmtId="0" fontId="40" fillId="0" borderId="0">
      <protection locked="0"/>
    </xf>
    <xf numFmtId="0" fontId="40" fillId="0" borderId="0"/>
    <xf numFmtId="0" fontId="59" fillId="0" borderId="0"/>
    <xf numFmtId="0" fontId="59" fillId="0" borderId="0" applyProtection="0"/>
    <xf numFmtId="0" fontId="3" fillId="0" borderId="0">
      <alignment vertical="center"/>
    </xf>
    <xf numFmtId="0" fontId="1" fillId="0" borderId="0" applyProtection="0">
      <alignment vertical="center"/>
    </xf>
    <xf numFmtId="0" fontId="40" fillId="0" borderId="0">
      <alignment vertical="center"/>
    </xf>
    <xf numFmtId="0" fontId="1" fillId="0" borderId="0" applyProtection="0">
      <alignment vertical="center"/>
    </xf>
    <xf numFmtId="0" fontId="33" fillId="0" borderId="0">
      <alignment vertical="center"/>
    </xf>
    <xf numFmtId="0" fontId="58" fillId="0" borderId="0">
      <protection locked="0"/>
    </xf>
    <xf numFmtId="0" fontId="1" fillId="0" borderId="0"/>
    <xf numFmtId="0" fontId="33" fillId="0" borderId="0">
      <protection locked="0"/>
    </xf>
    <xf numFmtId="0" fontId="33" fillId="0" borderId="0" applyProtection="0">
      <alignment vertical="center"/>
    </xf>
    <xf numFmtId="0" fontId="40" fillId="0" borderId="0" applyProtection="0"/>
    <xf numFmtId="0" fontId="40" fillId="34" borderId="0">
      <protection locked="0"/>
    </xf>
    <xf numFmtId="0" fontId="33" fillId="0" borderId="0"/>
    <xf numFmtId="0" fontId="59" fillId="0" borderId="0">
      <protection locked="0"/>
    </xf>
    <xf numFmtId="0" fontId="1" fillId="0" borderId="0">
      <protection locked="0"/>
    </xf>
    <xf numFmtId="0" fontId="33" fillId="0" borderId="0" applyProtection="0"/>
    <xf numFmtId="0" fontId="60" fillId="0" borderId="0"/>
    <xf numFmtId="0" fontId="61" fillId="0" borderId="0">
      <alignment vertical="center"/>
    </xf>
    <xf numFmtId="0" fontId="33" fillId="0" borderId="0" applyProtection="0">
      <alignment vertical="center"/>
    </xf>
    <xf numFmtId="0" fontId="9" fillId="0" borderId="0">
      <alignment vertical="center"/>
    </xf>
  </cellStyleXfs>
  <cellXfs count="246">
    <xf numFmtId="0" fontId="0" fillId="0" borderId="0" xfId="0" applyAlignment="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3" fillId="0" borderId="0" xfId="0" applyFont="1" applyFill="1" applyAlignment="1"/>
    <xf numFmtId="0" fontId="1"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Border="1" applyAlignment="1" applyProtection="1">
      <alignment horizontal="center" vertical="center" wrapText="1"/>
    </xf>
    <xf numFmtId="178" fontId="9"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7" fontId="12" fillId="0" borderId="1" xfId="0" applyNumberFormat="1"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xf>
    <xf numFmtId="43" fontId="15" fillId="0" borderId="1"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center" vertical="center" wrapText="1"/>
    </xf>
    <xf numFmtId="178" fontId="16" fillId="0" borderId="1" xfId="75" applyNumberFormat="1" applyFont="1" applyFill="1" applyBorder="1" applyAlignment="1">
      <alignment horizontal="center" vertical="center" wrapText="1"/>
    </xf>
    <xf numFmtId="178" fontId="17" fillId="0" borderId="1" xfId="0" applyNumberFormat="1"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xf>
    <xf numFmtId="0" fontId="0" fillId="0" borderId="0" xfId="0" applyFill="1" applyAlignment="1">
      <alignment vertical="center"/>
    </xf>
    <xf numFmtId="0" fontId="18" fillId="0" borderId="0" xfId="0" applyFont="1" applyAlignment="1">
      <alignment vertical="center"/>
    </xf>
    <xf numFmtId="0" fontId="19" fillId="0" borderId="0" xfId="0" applyFont="1" applyFill="1" applyAlignment="1">
      <alignment vertical="center"/>
    </xf>
    <xf numFmtId="0" fontId="20" fillId="0" borderId="0" xfId="0" applyFont="1" applyAlignment="1">
      <alignment vertical="center"/>
    </xf>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xf numFmtId="0" fontId="21" fillId="0" borderId="0" xfId="53" applyNumberFormat="1" applyFont="1" applyFill="1" applyBorder="1" applyAlignment="1" applyProtection="1">
      <alignment horizontal="center" vertical="center" wrapText="1"/>
    </xf>
    <xf numFmtId="0" fontId="22" fillId="0" borderId="0" xfId="53" applyNumberFormat="1" applyFont="1" applyFill="1" applyBorder="1" applyAlignment="1" applyProtection="1">
      <alignment horizontal="center" vertical="center" wrapText="1"/>
    </xf>
    <xf numFmtId="0" fontId="23" fillId="0" borderId="0" xfId="53" applyNumberFormat="1" applyFont="1" applyFill="1" applyBorder="1" applyAlignment="1" applyProtection="1">
      <alignment horizontal="center" vertical="center" wrapText="1"/>
    </xf>
    <xf numFmtId="0" fontId="24" fillId="0" borderId="0" xfId="53" applyNumberFormat="1" applyFont="1" applyFill="1" applyBorder="1" applyAlignment="1" applyProtection="1">
      <alignment horizontal="left" vertical="center" wrapText="1"/>
    </xf>
    <xf numFmtId="0" fontId="24" fillId="0" borderId="0" xfId="53" applyNumberFormat="1" applyFont="1" applyFill="1" applyBorder="1" applyAlignment="1" applyProtection="1">
      <alignment horizontal="center" vertical="center" wrapText="1"/>
    </xf>
    <xf numFmtId="0" fontId="24" fillId="0" borderId="1" xfId="53" applyNumberFormat="1" applyFont="1" applyFill="1" applyBorder="1" applyAlignment="1" applyProtection="1">
      <alignment horizontal="center" vertical="center" wrapText="1"/>
    </xf>
    <xf numFmtId="0" fontId="24" fillId="0" borderId="1" xfId="0" applyNumberFormat="1" applyFont="1" applyFill="1" applyBorder="1" applyAlignment="1">
      <alignment horizontal="center" vertical="center" wrapText="1"/>
    </xf>
    <xf numFmtId="0" fontId="24" fillId="0" borderId="5" xfId="53" applyNumberFormat="1" applyFont="1" applyFill="1" applyBorder="1" applyAlignment="1" applyProtection="1">
      <alignment horizontal="center" vertical="center" wrapText="1"/>
    </xf>
    <xf numFmtId="0" fontId="24" fillId="0" borderId="6" xfId="53"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49" fontId="23" fillId="0" borderId="0" xfId="53" applyNumberFormat="1" applyFont="1" applyFill="1" applyBorder="1" applyAlignment="1" applyProtection="1">
      <alignment horizontal="center" vertical="center" wrapText="1"/>
    </xf>
    <xf numFmtId="179" fontId="23" fillId="0" borderId="0" xfId="53" applyNumberFormat="1" applyFont="1" applyFill="1" applyBorder="1" applyAlignment="1" applyProtection="1">
      <alignment horizontal="center" vertical="center" wrapText="1"/>
    </xf>
    <xf numFmtId="179" fontId="23" fillId="0" borderId="0" xfId="53" applyNumberFormat="1" applyFont="1" applyFill="1" applyBorder="1" applyAlignment="1" applyProtection="1">
      <alignment horizontal="left" vertical="center" wrapText="1"/>
    </xf>
    <xf numFmtId="49" fontId="24" fillId="0" borderId="0" xfId="53" applyNumberFormat="1" applyFont="1" applyFill="1" applyBorder="1" applyAlignment="1" applyProtection="1">
      <alignment horizontal="center" vertical="center" wrapText="1"/>
    </xf>
    <xf numFmtId="179" fontId="24" fillId="0" borderId="0" xfId="53" applyNumberFormat="1" applyFont="1" applyFill="1" applyBorder="1" applyAlignment="1" applyProtection="1">
      <alignment horizontal="center" vertical="center" wrapText="1"/>
    </xf>
    <xf numFmtId="10" fontId="28" fillId="0" borderId="0" xfId="0" applyNumberFormat="1" applyFont="1" applyFill="1" applyBorder="1" applyAlignment="1">
      <alignment horizontal="center" vertical="center" wrapText="1"/>
    </xf>
    <xf numFmtId="49" fontId="24" fillId="0" borderId="1" xfId="53" applyNumberFormat="1" applyFont="1" applyFill="1" applyBorder="1" applyAlignment="1" applyProtection="1">
      <alignment horizontal="center" vertical="center" wrapText="1"/>
    </xf>
    <xf numFmtId="179" fontId="24" fillId="0" borderId="5" xfId="53" applyNumberFormat="1" applyFont="1" applyFill="1" applyBorder="1" applyAlignment="1" applyProtection="1">
      <alignment horizontal="center" vertical="center" wrapText="1"/>
    </xf>
    <xf numFmtId="179" fontId="24" fillId="0" borderId="6" xfId="53"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0" fillId="0" borderId="0" xfId="0" applyNumberFormat="1"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10" fontId="24" fillId="0" borderId="0" xfId="53"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0" fillId="0" borderId="0" xfId="0" applyFont="1" applyFill="1" applyAlignment="1">
      <alignment horizontal="center" vertical="center"/>
    </xf>
    <xf numFmtId="0" fontId="24" fillId="0" borderId="0" xfId="53" applyNumberFormat="1" applyFont="1" applyFill="1" applyAlignment="1" applyProtection="1">
      <alignment horizontal="center" vertical="center" wrapText="1"/>
    </xf>
    <xf numFmtId="180" fontId="24" fillId="0" borderId="0" xfId="53" applyNumberFormat="1" applyFont="1" applyFill="1" applyAlignment="1" applyProtection="1">
      <alignment horizontal="center" vertical="center" wrapText="1"/>
    </xf>
    <xf numFmtId="0" fontId="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0" fillId="0" borderId="1" xfId="0"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3" fillId="0" borderId="0" xfId="49" applyFont="1" applyFill="1" applyAlignment="1" applyProtection="1">
      <alignment vertical="center"/>
    </xf>
    <xf numFmtId="0" fontId="13" fillId="0" borderId="0" xfId="49" applyFont="1" applyFill="1" applyBorder="1" applyAlignment="1" applyProtection="1">
      <alignment vertical="center"/>
    </xf>
    <xf numFmtId="0" fontId="32" fillId="0" borderId="0" xfId="49" applyFont="1" applyFill="1" applyAlignment="1" applyProtection="1">
      <alignment vertical="center"/>
    </xf>
    <xf numFmtId="0" fontId="33" fillId="0" borderId="0" xfId="0" applyFont="1" applyFill="1" applyBorder="1" applyAlignment="1">
      <alignment vertical="center"/>
    </xf>
    <xf numFmtId="0" fontId="33" fillId="2" borderId="0" xfId="0" applyFont="1" applyFill="1" applyBorder="1" applyAlignment="1">
      <alignment vertical="center"/>
    </xf>
    <xf numFmtId="0" fontId="34" fillId="0" borderId="0" xfId="0" applyFont="1" applyFill="1" applyAlignment="1">
      <alignment vertical="center"/>
    </xf>
    <xf numFmtId="0" fontId="34" fillId="0" borderId="0" xfId="0" applyFont="1" applyFill="1" applyAlignment="1">
      <alignment horizontal="left" vertical="center"/>
    </xf>
    <xf numFmtId="43" fontId="34" fillId="0" borderId="0" xfId="1" applyFont="1" applyAlignment="1">
      <alignment horizontal="right" vertical="center"/>
      <protection locked="0"/>
    </xf>
    <xf numFmtId="0" fontId="34" fillId="0" borderId="0" xfId="0" applyFont="1" applyFill="1" applyAlignment="1">
      <alignment horizontal="right" vertical="center"/>
    </xf>
    <xf numFmtId="0" fontId="35" fillId="0" borderId="0" xfId="0" applyFont="1" applyFill="1" applyAlignment="1">
      <alignment horizontal="left" vertical="center"/>
    </xf>
    <xf numFmtId="0" fontId="36" fillId="0" borderId="0" xfId="49" applyFont="1" applyFill="1" applyAlignment="1" applyProtection="1">
      <alignment horizontal="center" vertical="center" wrapText="1"/>
    </xf>
    <xf numFmtId="0" fontId="36" fillId="0" borderId="0" xfId="49" applyFont="1" applyFill="1" applyBorder="1" applyAlignment="1" applyProtection="1">
      <alignment horizontal="center" vertical="center" wrapText="1"/>
    </xf>
    <xf numFmtId="43" fontId="36" fillId="0" borderId="0" xfId="1" applyFont="1" applyFill="1" applyBorder="1" applyAlignment="1">
      <alignment horizontal="center" vertical="center" wrapText="1"/>
      <protection locked="0"/>
    </xf>
    <xf numFmtId="0" fontId="13" fillId="0" borderId="1" xfId="49" applyFont="1" applyFill="1" applyBorder="1" applyAlignment="1" applyProtection="1">
      <alignment horizontal="center" vertical="center"/>
    </xf>
    <xf numFmtId="0" fontId="13" fillId="0" borderId="1" xfId="49" applyFont="1" applyFill="1" applyBorder="1" applyAlignment="1" applyProtection="1">
      <alignment horizontal="center" vertical="center" wrapText="1"/>
    </xf>
    <xf numFmtId="43" fontId="13" fillId="0" borderId="1" xfId="1" applyFont="1" applyFill="1" applyBorder="1" applyAlignment="1">
      <alignment horizontal="center" vertical="center" wrapText="1"/>
      <protection locked="0"/>
    </xf>
    <xf numFmtId="0" fontId="32" fillId="0" borderId="1" xfId="49" applyFont="1" applyFill="1" applyBorder="1" applyAlignment="1" applyProtection="1">
      <alignment horizontal="left" vertical="center"/>
    </xf>
    <xf numFmtId="0" fontId="32" fillId="0" borderId="1" xfId="49" applyFont="1" applyFill="1" applyBorder="1" applyAlignment="1" applyProtection="1">
      <alignment horizontal="center" vertical="center" wrapText="1"/>
    </xf>
    <xf numFmtId="43" fontId="13" fillId="2" borderId="1" xfId="1" applyNumberFormat="1" applyFont="1" applyFill="1" applyBorder="1" applyAlignment="1">
      <alignment horizontal="center" vertical="center" wrapText="1"/>
      <protection locked="0"/>
    </xf>
    <xf numFmtId="0" fontId="32" fillId="0" borderId="1" xfId="49" applyFont="1" applyFill="1" applyBorder="1" applyAlignment="1" applyProtection="1">
      <alignment horizontal="left" vertical="center" wrapText="1"/>
    </xf>
    <xf numFmtId="0" fontId="13" fillId="0" borderId="1" xfId="49" applyFont="1" applyFill="1" applyBorder="1" applyAlignment="1" applyProtection="1">
      <alignment horizontal="left" vertical="center" wrapText="1"/>
    </xf>
    <xf numFmtId="0" fontId="15" fillId="0" borderId="1" xfId="49" applyNumberFormat="1" applyFont="1" applyFill="1" applyBorder="1" applyAlignment="1" applyProtection="1">
      <alignment horizontal="left" vertical="center" wrapText="1"/>
    </xf>
    <xf numFmtId="43" fontId="32" fillId="2" borderId="1" xfId="1" applyNumberFormat="1" applyFont="1" applyFill="1" applyBorder="1" applyAlignment="1">
      <alignment horizontal="center" vertical="center" wrapText="1"/>
      <protection locked="0"/>
    </xf>
    <xf numFmtId="43" fontId="15" fillId="2" borderId="1" xfId="1" applyNumberFormat="1" applyFont="1" applyFill="1" applyBorder="1" applyAlignment="1">
      <alignment horizontal="center" vertical="center" wrapText="1"/>
      <protection locked="0"/>
    </xf>
    <xf numFmtId="0" fontId="32" fillId="0" borderId="5" xfId="66" applyNumberFormat="1" applyFont="1" applyFill="1" applyBorder="1" applyAlignment="1" applyProtection="1">
      <alignment horizontal="center" vertical="center" wrapText="1"/>
    </xf>
    <xf numFmtId="0" fontId="13" fillId="0" borderId="1" xfId="66" applyNumberFormat="1" applyFont="1" applyFill="1" applyBorder="1" applyAlignment="1" applyProtection="1">
      <alignment horizontal="left" vertical="center" wrapText="1"/>
    </xf>
    <xf numFmtId="0" fontId="37" fillId="0" borderId="1" xfId="0" applyFont="1" applyFill="1" applyBorder="1" applyAlignment="1">
      <alignment horizontal="center" vertical="center" wrapText="1"/>
    </xf>
    <xf numFmtId="0" fontId="32" fillId="2" borderId="6" xfId="66" applyNumberFormat="1" applyFont="1" applyFill="1" applyBorder="1" applyAlignment="1" applyProtection="1">
      <alignment horizontal="center" vertical="center" wrapText="1"/>
    </xf>
    <xf numFmtId="0" fontId="13" fillId="2" borderId="2" xfId="66" applyNumberFormat="1" applyFont="1" applyFill="1" applyBorder="1" applyAlignment="1" applyProtection="1">
      <alignment horizontal="left" vertical="center" wrapText="1"/>
    </xf>
    <xf numFmtId="0" fontId="13" fillId="2" borderId="3" xfId="66" applyNumberFormat="1" applyFont="1" applyFill="1" applyBorder="1" applyAlignment="1" applyProtection="1">
      <alignment horizontal="left" vertical="center" wrapText="1"/>
    </xf>
    <xf numFmtId="0" fontId="13" fillId="2" borderId="4" xfId="66" applyNumberFormat="1" applyFont="1" applyFill="1" applyBorder="1" applyAlignment="1" applyProtection="1">
      <alignment horizontal="left" vertical="center" wrapText="1"/>
    </xf>
    <xf numFmtId="0" fontId="13" fillId="2" borderId="1" xfId="66" applyNumberFormat="1" applyFont="1" applyFill="1" applyBorder="1" applyAlignment="1" applyProtection="1">
      <alignment horizontal="left" vertical="center" wrapText="1"/>
    </xf>
    <xf numFmtId="0" fontId="32" fillId="2" borderId="7" xfId="66" applyNumberFormat="1" applyFont="1" applyFill="1" applyBorder="1" applyAlignment="1" applyProtection="1">
      <alignment horizontal="center" vertical="center" wrapText="1"/>
    </xf>
    <xf numFmtId="0" fontId="13" fillId="2" borderId="5" xfId="66" applyNumberFormat="1" applyFont="1" applyFill="1" applyBorder="1" applyAlignment="1" applyProtection="1">
      <alignment horizontal="left" vertical="center" wrapText="1"/>
    </xf>
    <xf numFmtId="0" fontId="13" fillId="2" borderId="7" xfId="66" applyNumberFormat="1" applyFont="1" applyFill="1" applyBorder="1" applyAlignment="1" applyProtection="1">
      <alignment horizontal="left" vertical="center" wrapText="1"/>
    </xf>
    <xf numFmtId="0" fontId="13" fillId="2" borderId="1" xfId="66" applyNumberFormat="1" applyFont="1" applyFill="1" applyBorder="1" applyAlignment="1" applyProtection="1">
      <alignment horizontal="center" vertical="center" wrapText="1"/>
    </xf>
    <xf numFmtId="0" fontId="13" fillId="2" borderId="1" xfId="49" applyFont="1" applyFill="1" applyBorder="1" applyAlignment="1" applyProtection="1">
      <alignment horizontal="center" vertical="center" wrapText="1"/>
    </xf>
    <xf numFmtId="0" fontId="13" fillId="2" borderId="6" xfId="66" applyNumberFormat="1" applyFont="1" applyFill="1" applyBorder="1" applyAlignment="1" applyProtection="1">
      <alignment horizontal="left" vertical="center" wrapText="1"/>
    </xf>
    <xf numFmtId="0" fontId="32" fillId="2" borderId="5" xfId="66" applyNumberFormat="1" applyFont="1" applyFill="1" applyBorder="1" applyAlignment="1" applyProtection="1">
      <alignment horizontal="center" vertical="center" wrapText="1"/>
    </xf>
    <xf numFmtId="0" fontId="13" fillId="2" borderId="8" xfId="66" applyNumberFormat="1" applyFont="1" applyFill="1" applyBorder="1" applyAlignment="1" applyProtection="1">
      <alignment horizontal="left" vertical="center" wrapText="1"/>
    </xf>
    <xf numFmtId="0" fontId="13" fillId="2" borderId="9" xfId="66" applyNumberFormat="1" applyFont="1" applyFill="1" applyBorder="1" applyAlignment="1" applyProtection="1">
      <alignment horizontal="left" vertical="center" wrapText="1"/>
    </xf>
    <xf numFmtId="0" fontId="13" fillId="2" borderId="10" xfId="66" applyNumberFormat="1" applyFont="1" applyFill="1" applyBorder="1" applyAlignment="1" applyProtection="1">
      <alignment horizontal="left" vertical="center" wrapText="1"/>
    </xf>
    <xf numFmtId="0" fontId="13" fillId="2" borderId="11" xfId="66" applyNumberFormat="1" applyFont="1" applyFill="1" applyBorder="1" applyAlignment="1" applyProtection="1">
      <alignment horizontal="left" vertical="center" wrapText="1"/>
    </xf>
    <xf numFmtId="0" fontId="13" fillId="2" borderId="12" xfId="66" applyNumberFormat="1" applyFont="1" applyFill="1" applyBorder="1" applyAlignment="1" applyProtection="1">
      <alignment horizontal="left" vertical="center" wrapText="1"/>
    </xf>
    <xf numFmtId="0" fontId="13" fillId="2" borderId="13" xfId="66" applyNumberFormat="1" applyFont="1" applyFill="1" applyBorder="1" applyAlignment="1" applyProtection="1">
      <alignment horizontal="left" vertical="center" wrapText="1"/>
    </xf>
    <xf numFmtId="0" fontId="13" fillId="2" borderId="8" xfId="66" applyNumberFormat="1" applyFont="1" applyFill="1" applyBorder="1" applyAlignment="1" applyProtection="1">
      <alignment horizontal="center" vertical="center" wrapText="1" shrinkToFit="1"/>
    </xf>
    <xf numFmtId="0" fontId="13" fillId="2" borderId="9" xfId="66" applyNumberFormat="1" applyFont="1" applyFill="1" applyBorder="1" applyAlignment="1" applyProtection="1">
      <alignment horizontal="center" vertical="center" wrapText="1" shrinkToFit="1"/>
    </xf>
    <xf numFmtId="0" fontId="13" fillId="2" borderId="10" xfId="66" applyNumberFormat="1" applyFont="1" applyFill="1" applyBorder="1" applyAlignment="1" applyProtection="1">
      <alignment horizontal="center" vertical="center" wrapText="1" shrinkToFit="1"/>
    </xf>
    <xf numFmtId="0" fontId="13" fillId="2" borderId="1" xfId="66" applyNumberFormat="1" applyFont="1" applyFill="1" applyBorder="1" applyAlignment="1" applyProtection="1">
      <alignment horizontal="center" vertical="center" wrapText="1" shrinkToFit="1"/>
    </xf>
    <xf numFmtId="0" fontId="32" fillId="2" borderId="2" xfId="66" applyNumberFormat="1" applyFont="1" applyFill="1" applyBorder="1" applyAlignment="1" applyProtection="1">
      <alignment horizontal="center" vertical="center" wrapText="1"/>
    </xf>
    <xf numFmtId="0" fontId="32" fillId="2" borderId="3" xfId="66" applyNumberFormat="1" applyFont="1" applyFill="1" applyBorder="1" applyAlignment="1" applyProtection="1">
      <alignment horizontal="center" vertical="center" wrapText="1"/>
    </xf>
    <xf numFmtId="0" fontId="32" fillId="2" borderId="4" xfId="66" applyNumberFormat="1" applyFont="1" applyFill="1" applyBorder="1" applyAlignment="1" applyProtection="1">
      <alignment horizontal="center" vertical="center" wrapText="1"/>
    </xf>
    <xf numFmtId="0" fontId="32" fillId="2" borderId="1" xfId="66" applyNumberFormat="1" applyFont="1" applyFill="1" applyBorder="1" applyAlignment="1" applyProtection="1">
      <alignment horizontal="center" vertical="center" wrapText="1"/>
    </xf>
    <xf numFmtId="0" fontId="13" fillId="2" borderId="8" xfId="66" applyNumberFormat="1" applyFont="1" applyFill="1" applyBorder="1" applyAlignment="1" applyProtection="1">
      <alignment horizontal="center" vertical="center" wrapText="1"/>
    </xf>
    <xf numFmtId="0" fontId="13" fillId="2" borderId="9" xfId="66" applyNumberFormat="1" applyFont="1" applyFill="1" applyBorder="1" applyAlignment="1" applyProtection="1">
      <alignment horizontal="center" vertical="center" wrapText="1"/>
    </xf>
    <xf numFmtId="0" fontId="13" fillId="2" borderId="10" xfId="66" applyNumberFormat="1" applyFont="1" applyFill="1" applyBorder="1" applyAlignment="1" applyProtection="1">
      <alignment horizontal="center" vertical="center" wrapText="1"/>
    </xf>
    <xf numFmtId="0" fontId="13" fillId="2" borderId="5" xfId="66" applyNumberFormat="1" applyFont="1" applyFill="1" applyBorder="1" applyAlignment="1" applyProtection="1">
      <alignment horizontal="center" vertical="center" wrapText="1"/>
    </xf>
    <xf numFmtId="43" fontId="13" fillId="0" borderId="5" xfId="1" applyFont="1" applyFill="1" applyBorder="1" applyAlignment="1">
      <alignment horizontal="center" vertical="center" wrapText="1"/>
      <protection locked="0"/>
    </xf>
    <xf numFmtId="0" fontId="13" fillId="0" borderId="5" xfId="49" applyFont="1" applyFill="1" applyBorder="1" applyAlignment="1" applyProtection="1">
      <alignment horizontal="center" vertical="center" wrapText="1"/>
    </xf>
    <xf numFmtId="0" fontId="13" fillId="2" borderId="14" xfId="66" applyNumberFormat="1" applyFont="1" applyFill="1" applyBorder="1" applyAlignment="1" applyProtection="1">
      <alignment horizontal="center" vertical="center" wrapText="1"/>
    </xf>
    <xf numFmtId="0" fontId="13" fillId="2" borderId="0" xfId="66" applyNumberFormat="1" applyFont="1" applyFill="1" applyBorder="1" applyAlignment="1" applyProtection="1">
      <alignment horizontal="center" vertical="center" wrapText="1"/>
    </xf>
    <xf numFmtId="0" fontId="13" fillId="2" borderId="15" xfId="66" applyNumberFormat="1" applyFont="1" applyFill="1" applyBorder="1" applyAlignment="1" applyProtection="1">
      <alignment horizontal="center" vertical="center" wrapText="1"/>
    </xf>
    <xf numFmtId="0" fontId="13" fillId="2" borderId="7" xfId="66" applyNumberFormat="1" applyFont="1" applyFill="1" applyBorder="1" applyAlignment="1" applyProtection="1">
      <alignment horizontal="center" vertical="center" wrapText="1"/>
    </xf>
    <xf numFmtId="43" fontId="13" fillId="0" borderId="7" xfId="1" applyFont="1" applyFill="1" applyBorder="1" applyAlignment="1">
      <alignment horizontal="center" vertical="center" wrapText="1"/>
      <protection locked="0"/>
    </xf>
    <xf numFmtId="0" fontId="13" fillId="0" borderId="7" xfId="49" applyFont="1" applyFill="1" applyBorder="1" applyAlignment="1" applyProtection="1">
      <alignment horizontal="center" vertical="center" wrapText="1"/>
    </xf>
    <xf numFmtId="0" fontId="13" fillId="2" borderId="11" xfId="66" applyNumberFormat="1" applyFont="1" applyFill="1" applyBorder="1" applyAlignment="1" applyProtection="1">
      <alignment horizontal="center" vertical="center" wrapText="1"/>
    </xf>
    <xf numFmtId="0" fontId="13" fillId="2" borderId="12" xfId="66" applyNumberFormat="1" applyFont="1" applyFill="1" applyBorder="1" applyAlignment="1" applyProtection="1">
      <alignment horizontal="center" vertical="center" wrapText="1"/>
    </xf>
    <xf numFmtId="0" fontId="13" fillId="2" borderId="13" xfId="66" applyNumberFormat="1" applyFont="1" applyFill="1" applyBorder="1" applyAlignment="1" applyProtection="1">
      <alignment horizontal="center" vertical="center" wrapText="1"/>
    </xf>
    <xf numFmtId="0" fontId="13" fillId="2" borderId="6" xfId="66" applyNumberFormat="1" applyFont="1" applyFill="1" applyBorder="1" applyAlignment="1" applyProtection="1">
      <alignment horizontal="center" vertical="center" wrapText="1"/>
    </xf>
    <xf numFmtId="43" fontId="13" fillId="0" borderId="6" xfId="1" applyFont="1" applyFill="1" applyBorder="1" applyAlignment="1">
      <alignment horizontal="center" vertical="center" wrapText="1"/>
      <protection locked="0"/>
    </xf>
    <xf numFmtId="0" fontId="13" fillId="0" borderId="6" xfId="49" applyFont="1" applyFill="1" applyBorder="1" applyAlignment="1" applyProtection="1">
      <alignment horizontal="center" vertical="center" wrapText="1"/>
    </xf>
    <xf numFmtId="0" fontId="13" fillId="2" borderId="2" xfId="66" applyNumberFormat="1" applyFont="1" applyFill="1" applyBorder="1" applyAlignment="1" applyProtection="1">
      <alignment horizontal="center" vertical="center" wrapText="1"/>
    </xf>
    <xf numFmtId="0" fontId="13" fillId="2" borderId="3" xfId="66" applyNumberFormat="1" applyFont="1" applyFill="1" applyBorder="1" applyAlignment="1" applyProtection="1">
      <alignment horizontal="center" vertical="center" wrapText="1"/>
    </xf>
    <xf numFmtId="0" fontId="13" fillId="2" borderId="4" xfId="66" applyNumberFormat="1" applyFont="1" applyFill="1" applyBorder="1" applyAlignment="1" applyProtection="1">
      <alignment horizontal="center" vertical="center" wrapText="1"/>
    </xf>
    <xf numFmtId="43" fontId="38" fillId="2" borderId="1" xfId="1" applyNumberFormat="1" applyFont="1" applyFill="1" applyBorder="1" applyAlignment="1">
      <alignment horizontal="center" vertical="center" wrapText="1"/>
      <protection locked="0"/>
    </xf>
    <xf numFmtId="43" fontId="13" fillId="2" borderId="1" xfId="1" applyNumberFormat="1" applyFont="1" applyFill="1" applyBorder="1" applyAlignment="1" applyProtection="1">
      <alignment horizontal="center" vertical="center" wrapText="1"/>
    </xf>
    <xf numFmtId="43" fontId="13" fillId="0" borderId="0" xfId="1" applyFont="1" applyFill="1" applyBorder="1" applyAlignment="1">
      <alignment horizontal="right" vertical="center"/>
      <protection locked="0"/>
    </xf>
    <xf numFmtId="43" fontId="32" fillId="0" borderId="1" xfId="1" applyFont="1" applyFill="1" applyBorder="1" applyAlignment="1">
      <alignment horizontal="center" vertical="center" wrapText="1"/>
      <protection locked="0"/>
    </xf>
    <xf numFmtId="43" fontId="13" fillId="2" borderId="1" xfId="1" applyFont="1" applyFill="1" applyBorder="1" applyAlignment="1">
      <alignment horizontal="center" vertical="center" wrapText="1"/>
      <protection locked="0"/>
    </xf>
    <xf numFmtId="43" fontId="15" fillId="2" borderId="1" xfId="1" applyFont="1" applyFill="1" applyBorder="1" applyAlignment="1">
      <alignment horizontal="center" vertical="center" wrapText="1"/>
      <protection locked="0"/>
    </xf>
    <xf numFmtId="49" fontId="34" fillId="2" borderId="1" xfId="0" applyNumberFormat="1" applyFont="1" applyFill="1" applyBorder="1" applyAlignment="1">
      <alignment horizontal="center" vertical="center" wrapText="1"/>
    </xf>
    <xf numFmtId="43" fontId="15" fillId="2" borderId="5" xfId="1" applyNumberFormat="1" applyFont="1" applyFill="1" applyBorder="1" applyAlignment="1">
      <alignment horizontal="center" vertical="center" wrapText="1"/>
      <protection locked="0"/>
    </xf>
    <xf numFmtId="43" fontId="13" fillId="2" borderId="5" xfId="1" applyFont="1" applyFill="1" applyBorder="1" applyAlignment="1">
      <alignment horizontal="center" vertical="center" wrapText="1"/>
      <protection locked="0"/>
    </xf>
    <xf numFmtId="43" fontId="15" fillId="2" borderId="7" xfId="1" applyNumberFormat="1" applyFont="1" applyFill="1" applyBorder="1" applyAlignment="1">
      <alignment horizontal="center" vertical="center" wrapText="1"/>
      <protection locked="0"/>
    </xf>
    <xf numFmtId="43" fontId="13" fillId="2" borderId="7" xfId="1" applyFont="1" applyFill="1" applyBorder="1" applyAlignment="1">
      <alignment horizontal="center" vertical="center" wrapText="1"/>
      <protection locked="0"/>
    </xf>
    <xf numFmtId="43" fontId="15" fillId="2" borderId="6" xfId="1" applyNumberFormat="1" applyFont="1" applyFill="1" applyBorder="1" applyAlignment="1">
      <alignment horizontal="center" vertical="center" wrapText="1"/>
      <protection locked="0"/>
    </xf>
    <xf numFmtId="43" fontId="13" fillId="2" borderId="6" xfId="1" applyFont="1" applyFill="1" applyBorder="1" applyAlignment="1">
      <alignment horizontal="center" vertical="center" wrapText="1"/>
      <protection locked="0"/>
    </xf>
    <xf numFmtId="43" fontId="32" fillId="2" borderId="6" xfId="1" applyFont="1" applyFill="1" applyBorder="1" applyAlignment="1">
      <alignment horizontal="center" vertical="center" wrapText="1"/>
      <protection locked="0"/>
    </xf>
    <xf numFmtId="181" fontId="13" fillId="2" borderId="1" xfId="49" applyNumberFormat="1" applyFont="1" applyFill="1" applyBorder="1" applyAlignment="1" applyProtection="1">
      <alignment horizontal="center" vertical="center" wrapText="1"/>
    </xf>
    <xf numFmtId="31" fontId="34" fillId="2" borderId="1" xfId="0" applyNumberFormat="1" applyFont="1" applyFill="1" applyBorder="1" applyAlignment="1" applyProtection="1">
      <alignment vertical="center" wrapText="1"/>
    </xf>
    <xf numFmtId="0" fontId="34" fillId="2" borderId="1" xfId="0" applyFont="1" applyFill="1" applyBorder="1" applyAlignment="1" applyProtection="1">
      <alignment vertical="center" wrapText="1"/>
    </xf>
    <xf numFmtId="0" fontId="39"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32" fillId="2" borderId="2" xfId="49" applyFont="1" applyFill="1" applyBorder="1" applyAlignment="1" applyProtection="1">
      <alignment horizontal="left" vertical="center" wrapText="1"/>
    </xf>
    <xf numFmtId="0" fontId="32" fillId="2" borderId="3" xfId="49" applyFont="1" applyFill="1" applyBorder="1" applyAlignment="1" applyProtection="1">
      <alignment horizontal="left" vertical="center" wrapText="1"/>
    </xf>
    <xf numFmtId="0" fontId="32" fillId="2" borderId="4" xfId="49" applyFont="1" applyFill="1" applyBorder="1" applyAlignment="1" applyProtection="1">
      <alignment horizontal="left" vertical="center" wrapText="1"/>
    </xf>
    <xf numFmtId="0" fontId="32" fillId="2" borderId="1" xfId="49" applyFont="1" applyFill="1" applyBorder="1" applyAlignment="1" applyProtection="1">
      <alignment horizontal="left" vertical="center" wrapText="1"/>
    </xf>
    <xf numFmtId="43" fontId="15" fillId="2" borderId="1" xfId="1" applyNumberFormat="1" applyFont="1" applyFill="1" applyBorder="1" applyAlignment="1" applyProtection="1">
      <alignment horizontal="center" vertical="center" wrapText="1"/>
    </xf>
    <xf numFmtId="0" fontId="32" fillId="2" borderId="5" xfId="73" applyNumberFormat="1" applyFont="1" applyFill="1" applyBorder="1" applyAlignment="1" applyProtection="1">
      <alignment horizontal="center" vertical="center" wrapText="1"/>
    </xf>
    <xf numFmtId="0" fontId="13" fillId="2" borderId="1" xfId="49" applyFont="1" applyFill="1" applyBorder="1" applyAlignment="1" applyProtection="1">
      <alignment horizontal="left" vertical="center" wrapText="1"/>
    </xf>
    <xf numFmtId="0" fontId="32" fillId="2" borderId="7" xfId="73" applyNumberFormat="1" applyFont="1" applyFill="1" applyBorder="1" applyAlignment="1" applyProtection="1">
      <alignment horizontal="center" vertical="center" wrapText="1"/>
    </xf>
    <xf numFmtId="0" fontId="15" fillId="2" borderId="1" xfId="49" applyNumberFormat="1" applyFont="1" applyFill="1" applyBorder="1" applyAlignment="1" applyProtection="1">
      <alignment horizontal="left" vertical="center" wrapText="1"/>
    </xf>
    <xf numFmtId="0" fontId="38" fillId="0" borderId="1" xfId="73" applyNumberFormat="1" applyFont="1" applyFill="1" applyBorder="1" applyAlignment="1" applyProtection="1">
      <alignment horizontal="center" vertical="center" wrapText="1"/>
    </xf>
    <xf numFmtId="0" fontId="32" fillId="2" borderId="6" xfId="73" applyNumberFormat="1" applyFont="1" applyFill="1" applyBorder="1" applyAlignment="1" applyProtection="1">
      <alignment horizontal="center" vertical="center" wrapText="1"/>
    </xf>
    <xf numFmtId="0" fontId="32" fillId="2" borderId="1" xfId="73" applyNumberFormat="1" applyFont="1" applyFill="1" applyBorder="1" applyAlignment="1" applyProtection="1">
      <alignment horizontal="center" vertical="center" wrapText="1"/>
    </xf>
    <xf numFmtId="0" fontId="13" fillId="2" borderId="2" xfId="73" applyNumberFormat="1" applyFont="1" applyFill="1" applyBorder="1" applyAlignment="1" applyProtection="1">
      <alignment horizontal="left" vertical="center" wrapText="1"/>
    </xf>
    <xf numFmtId="0" fontId="13" fillId="2" borderId="3" xfId="73" applyNumberFormat="1" applyFont="1" applyFill="1" applyBorder="1" applyAlignment="1" applyProtection="1">
      <alignment horizontal="left" vertical="center" wrapText="1"/>
    </xf>
    <xf numFmtId="0" fontId="13" fillId="2" borderId="4" xfId="73" applyNumberFormat="1" applyFont="1" applyFill="1" applyBorder="1" applyAlignment="1" applyProtection="1">
      <alignment horizontal="left" vertical="center" wrapText="1"/>
    </xf>
    <xf numFmtId="0" fontId="13" fillId="2" borderId="1" xfId="73" applyNumberFormat="1" applyFont="1" applyFill="1" applyBorder="1" applyAlignment="1" applyProtection="1">
      <alignment horizontal="left" vertical="center" wrapText="1"/>
    </xf>
    <xf numFmtId="0" fontId="13" fillId="2" borderId="1" xfId="74" applyFont="1" applyFill="1" applyBorder="1" applyAlignment="1">
      <alignment horizontal="center" vertical="center" wrapText="1"/>
    </xf>
    <xf numFmtId="0" fontId="13" fillId="2" borderId="1" xfId="73" applyNumberFormat="1" applyFont="1" applyFill="1" applyBorder="1" applyAlignment="1" applyProtection="1">
      <alignment horizontal="center" vertical="center" wrapText="1"/>
    </xf>
    <xf numFmtId="43" fontId="15" fillId="2" borderId="1" xfId="1" applyFont="1" applyFill="1" applyBorder="1" applyAlignment="1" applyProtection="1">
      <alignment horizontal="center" vertical="center" wrapText="1"/>
    </xf>
    <xf numFmtId="0" fontId="13" fillId="2" borderId="8" xfId="73" applyNumberFormat="1" applyFont="1" applyFill="1" applyBorder="1" applyAlignment="1" applyProtection="1">
      <alignment horizontal="center" vertical="center" wrapText="1"/>
    </xf>
    <xf numFmtId="0" fontId="13" fillId="2" borderId="9" xfId="73" applyNumberFormat="1" applyFont="1" applyFill="1" applyBorder="1" applyAlignment="1" applyProtection="1">
      <alignment horizontal="center" vertical="center" wrapText="1"/>
    </xf>
    <xf numFmtId="0" fontId="13" fillId="2" borderId="10" xfId="73" applyNumberFormat="1" applyFont="1" applyFill="1" applyBorder="1" applyAlignment="1" applyProtection="1">
      <alignment horizontal="center" vertical="center" wrapText="1"/>
    </xf>
    <xf numFmtId="0" fontId="13" fillId="2" borderId="14" xfId="73" applyNumberFormat="1" applyFont="1" applyFill="1" applyBorder="1" applyAlignment="1" applyProtection="1">
      <alignment horizontal="center" vertical="center" wrapText="1"/>
    </xf>
    <xf numFmtId="0" fontId="13" fillId="2" borderId="0" xfId="73" applyNumberFormat="1" applyFont="1" applyFill="1" applyBorder="1" applyAlignment="1" applyProtection="1">
      <alignment horizontal="center" vertical="center" wrapText="1"/>
    </xf>
    <xf numFmtId="0" fontId="13" fillId="2" borderId="15" xfId="73" applyNumberFormat="1" applyFont="1" applyFill="1" applyBorder="1" applyAlignment="1" applyProtection="1">
      <alignment horizontal="center" vertical="center" wrapText="1"/>
    </xf>
    <xf numFmtId="0" fontId="13" fillId="2" borderId="11" xfId="73" applyNumberFormat="1" applyFont="1" applyFill="1" applyBorder="1" applyAlignment="1" applyProtection="1">
      <alignment horizontal="center" vertical="center" wrapText="1"/>
    </xf>
    <xf numFmtId="0" fontId="13" fillId="2" borderId="12" xfId="73" applyNumberFormat="1" applyFont="1" applyFill="1" applyBorder="1" applyAlignment="1" applyProtection="1">
      <alignment horizontal="center" vertical="center" wrapText="1"/>
    </xf>
    <xf numFmtId="0" fontId="13" fillId="2" borderId="13" xfId="73" applyNumberFormat="1" applyFont="1" applyFill="1" applyBorder="1" applyAlignment="1" applyProtection="1">
      <alignment horizontal="center" vertical="center" wrapText="1"/>
    </xf>
    <xf numFmtId="0" fontId="13" fillId="2" borderId="2" xfId="74" applyNumberFormat="1" applyFont="1" applyFill="1" applyBorder="1" applyAlignment="1">
      <alignment horizontal="left" vertical="center" wrapText="1"/>
    </xf>
    <xf numFmtId="0" fontId="13" fillId="2" borderId="3" xfId="74" applyNumberFormat="1" applyFont="1" applyFill="1" applyBorder="1" applyAlignment="1">
      <alignment horizontal="left" vertical="center" wrapText="1"/>
    </xf>
    <xf numFmtId="0" fontId="13" fillId="2" borderId="4" xfId="74" applyNumberFormat="1" applyFont="1" applyFill="1" applyBorder="1" applyAlignment="1">
      <alignment horizontal="left" vertical="center" wrapText="1"/>
    </xf>
    <xf numFmtId="0" fontId="13" fillId="2" borderId="1" xfId="74" applyNumberFormat="1" applyFont="1" applyFill="1" applyBorder="1" applyAlignment="1">
      <alignment horizontal="left" vertical="center" wrapText="1"/>
    </xf>
    <xf numFmtId="43" fontId="34" fillId="2" borderId="1" xfId="1" applyNumberFormat="1" applyFont="1" applyFill="1" applyBorder="1" applyAlignment="1" applyProtection="1">
      <alignment horizontal="center" vertical="center" wrapText="1"/>
    </xf>
    <xf numFmtId="0" fontId="34" fillId="2" borderId="5" xfId="0" applyFont="1" applyFill="1" applyBorder="1" applyAlignment="1">
      <alignment horizontal="center" vertical="center"/>
    </xf>
    <xf numFmtId="0" fontId="15" fillId="2" borderId="1" xfId="73" applyNumberFormat="1" applyFont="1" applyFill="1" applyBorder="1" applyAlignment="1" applyProtection="1">
      <alignment horizontal="left" vertical="center" wrapText="1"/>
    </xf>
    <xf numFmtId="0" fontId="34" fillId="2" borderId="7" xfId="0" applyFont="1" applyFill="1" applyBorder="1" applyAlignment="1">
      <alignment horizontal="center" vertical="center"/>
    </xf>
    <xf numFmtId="0" fontId="15" fillId="2" borderId="2" xfId="73" applyNumberFormat="1" applyFont="1" applyFill="1" applyBorder="1" applyAlignment="1" applyProtection="1">
      <alignment horizontal="left" vertical="center" wrapText="1"/>
    </xf>
    <xf numFmtId="0" fontId="15" fillId="2" borderId="3" xfId="73" applyNumberFormat="1" applyFont="1" applyFill="1" applyBorder="1" applyAlignment="1" applyProtection="1">
      <alignment horizontal="left" vertical="center" wrapText="1"/>
    </xf>
    <xf numFmtId="0" fontId="15" fillId="2" borderId="4" xfId="73" applyNumberFormat="1" applyFont="1" applyFill="1" applyBorder="1" applyAlignment="1" applyProtection="1">
      <alignment horizontal="left" vertical="center" wrapText="1"/>
    </xf>
    <xf numFmtId="43" fontId="38" fillId="2" borderId="1" xfId="1" applyNumberFormat="1" applyFont="1" applyFill="1" applyBorder="1" applyAlignment="1" applyProtection="1">
      <alignment horizontal="center" vertical="center" wrapText="1"/>
    </xf>
    <xf numFmtId="0" fontId="34" fillId="2" borderId="6" xfId="0" applyFont="1" applyFill="1" applyBorder="1" applyAlignment="1">
      <alignment horizontal="center" vertical="center"/>
    </xf>
    <xf numFmtId="43" fontId="13" fillId="0" borderId="1" xfId="1" applyNumberFormat="1" applyFont="1" applyFill="1" applyBorder="1" applyAlignment="1">
      <alignment horizontal="center" vertical="center" wrapText="1"/>
      <protection locked="0"/>
    </xf>
    <xf numFmtId="43" fontId="38" fillId="2" borderId="1" xfId="1" applyFont="1" applyFill="1" applyBorder="1" applyAlignment="1" applyProtection="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1" xfId="50"/>
    <cellStyle name="常规 22" xfId="51"/>
    <cellStyle name="常规 4" xfId="52"/>
    <cellStyle name="常规 51" xfId="53"/>
    <cellStyle name="常规 16" xfId="54"/>
    <cellStyle name="常规_项目投入明细_11" xfId="55"/>
    <cellStyle name="常规_项目投入明细_10" xfId="56"/>
    <cellStyle name="常规 6" xfId="57"/>
    <cellStyle name="常规_副本西藏自治区贫困县统筹整合使用财政涉农资金情况统计表（模版）参考表" xfId="58"/>
    <cellStyle name="常规 12 3 2 2 2" xfId="59"/>
    <cellStyle name="常规 3 2 4" xfId="60"/>
    <cellStyle name="常规 2 2 2" xfId="61"/>
    <cellStyle name="常规 73" xfId="62"/>
    <cellStyle name="常规 2 11" xfId="63"/>
    <cellStyle name="常规 2 2 6" xfId="64"/>
    <cellStyle name="常规 10 5" xfId="65"/>
    <cellStyle name="常规 2 2" xfId="66"/>
    <cellStyle name="20% - 强调文字颜色 2 7 4 4" xfId="67"/>
    <cellStyle name="常规 8" xfId="68"/>
    <cellStyle name="常规_项目投入明细_8" xfId="69"/>
    <cellStyle name="常规 4 7" xfId="70"/>
    <cellStyle name="常规 2 2 2 2" xfId="71"/>
    <cellStyle name="常规_重新梳理十二五项目-3-10金主任办后改建设内容" xfId="72"/>
    <cellStyle name="常规_整合明细.更新" xfId="73"/>
    <cellStyle name="常规_扶贫资金整合明细表.调整" xfId="74"/>
    <cellStyle name="常规_贫困县涉农资金整合工作示范县统计表12月21日" xfId="7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0</xdr:colOff>
      <xdr:row>0</xdr:row>
      <xdr:rowOff>0</xdr:rowOff>
    </xdr:from>
    <xdr:to>
      <xdr:col>14</xdr:col>
      <xdr:colOff>0</xdr:colOff>
      <xdr:row>1</xdr:row>
      <xdr:rowOff>0</xdr:rowOff>
    </xdr:to>
    <xdr:sp>
      <xdr:nvSpPr>
        <xdr:cNvPr id="2" name="Line 1"/>
        <xdr:cNvSpPr/>
      </xdr:nvSpPr>
      <xdr:spPr>
        <a:xfrm>
          <a:off x="8303260" y="0"/>
          <a:ext cx="723900" cy="29337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3" name="Line 2"/>
        <xdr:cNvSpPr/>
      </xdr:nvSpPr>
      <xdr:spPr>
        <a:xfrm>
          <a:off x="10474960" y="0"/>
          <a:ext cx="1143000" cy="293370"/>
        </a:xfrm>
        <a:prstGeom prst="line">
          <a:avLst/>
        </a:prstGeom>
        <a:ln w="9525">
          <a:noFill/>
        </a:ln>
      </xdr:spPr>
    </xdr:sp>
    <xdr:clientData/>
  </xdr:twoCellAnchor>
  <xdr:twoCellAnchor>
    <xdr:from>
      <xdr:col>13</xdr:col>
      <xdr:colOff>0</xdr:colOff>
      <xdr:row>0</xdr:row>
      <xdr:rowOff>0</xdr:rowOff>
    </xdr:from>
    <xdr:to>
      <xdr:col>14</xdr:col>
      <xdr:colOff>0</xdr:colOff>
      <xdr:row>1</xdr:row>
      <xdr:rowOff>0</xdr:rowOff>
    </xdr:to>
    <xdr:sp>
      <xdr:nvSpPr>
        <xdr:cNvPr id="4" name="Line 3"/>
        <xdr:cNvSpPr/>
      </xdr:nvSpPr>
      <xdr:spPr>
        <a:xfrm>
          <a:off x="8303260" y="0"/>
          <a:ext cx="723900" cy="293370"/>
        </a:xfrm>
        <a:prstGeom prst="line">
          <a:avLst/>
        </a:prstGeom>
        <a:ln w="9525">
          <a:noFill/>
        </a:ln>
      </xdr:spPr>
    </xdr:sp>
    <xdr:clientData/>
  </xdr:twoCellAnchor>
  <xdr:twoCellAnchor>
    <xdr:from>
      <xdr:col>16</xdr:col>
      <xdr:colOff>0</xdr:colOff>
      <xdr:row>0</xdr:row>
      <xdr:rowOff>0</xdr:rowOff>
    </xdr:from>
    <xdr:to>
      <xdr:col>17</xdr:col>
      <xdr:colOff>0</xdr:colOff>
      <xdr:row>1</xdr:row>
      <xdr:rowOff>0</xdr:rowOff>
    </xdr:to>
    <xdr:sp>
      <xdr:nvSpPr>
        <xdr:cNvPr id="5" name="Line 4"/>
        <xdr:cNvSpPr/>
      </xdr:nvSpPr>
      <xdr:spPr>
        <a:xfrm>
          <a:off x="10474960" y="0"/>
          <a:ext cx="1143000" cy="293370"/>
        </a:xfrm>
        <a:prstGeom prst="line">
          <a:avLst/>
        </a:prstGeom>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6</xdr:row>
      <xdr:rowOff>0</xdr:rowOff>
    </xdr:from>
    <xdr:to>
      <xdr:col>1</xdr:col>
      <xdr:colOff>248285</xdr:colOff>
      <xdr:row>6</xdr:row>
      <xdr:rowOff>161290</xdr:rowOff>
    </xdr:to>
    <xdr:pic>
      <xdr:nvPicPr>
        <xdr:cNvPr id="2" name="图片 207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 name="图片 207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 name="图片 207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 name="图片 207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 name="图片 208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 name="图片 208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 name="图片 208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 name="图片 208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 name="图片 208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 name="图片 208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 name="图片 208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 name="图片 208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 name="图片 208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 name="图片 208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 name="图片 209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 name="图片 209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 name="图片 209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 name="图片 209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 name="图片 209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 name="图片 209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 name="图片 209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 name="图片 209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 name="图片 209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 name="图片 209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 name="图片 210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7"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8"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 name="图片 210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 name="图片 210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 name="图片 210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 name="图片 210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 name="图片 211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 name="图片 211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 name="图片 211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 name="图片 211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0" name="图片 211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1" name="图片 211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2" name="图片 211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3" name="图片 211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4" name="图片 211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5" name="图片 211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6" name="图片 212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7" name="图片 212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8" name="图片 212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49" name="图片 212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0" name="图片 212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1" name="图片 212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2" name="图片 212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3" name="图片 212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4" name="图片 212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5" name="图片 212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6" name="图片 213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7" name="图片 213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8" name="图片 213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59" name="图片 213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0" name="图片 213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1" name="图片 213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6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6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7" name="图片 214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8" name="图片 214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69" name="图片 214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0" name="图片 214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1" name="图片 214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2" name="图片 214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3" name="图片 214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4" name="图片 214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5" name="图片 214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6" name="图片 215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7" name="图片 215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8" name="图片 215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79" name="图片 215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0" name="图片 215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1" name="图片 215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2" name="图片 215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3" name="图片 215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4" name="图片 215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5" name="图片 215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6" name="图片 216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7" name="图片 216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8" name="图片 216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89" name="图片 216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0" name="图片 216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1" name="图片 216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2" name="图片 216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3" name="图片 216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4" name="图片 216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5" name="图片 216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96" name="图片 217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7"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98"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99"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0"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01"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2" name="图片 217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3" name="图片 217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4" name="图片 217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5" name="图片 217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6" name="图片 218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7" name="图片 218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8" name="图片 218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09" name="图片 218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0" name="图片 218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1" name="图片 218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1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1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7" name="图片 219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8" name="图片 219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19" name="图片 219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0" name="图片 219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1" name="图片 219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2" name="图片 219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3" name="图片 219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4" name="图片 219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5" name="图片 219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6" name="图片 220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7" name="图片 220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8" name="图片 220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29" name="图片 220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0" name="图片 220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1" name="图片 220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2" name="图片 220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3" name="图片 220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4" name="图片 220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5" name="图片 220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36" name="图片 221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7"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38"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39"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0"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41"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2" name="图片 221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3" name="图片 221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4" name="图片 221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5" name="图片 221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6" name="图片 222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7" name="图片 222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8" name="图片 222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49" name="图片 222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0" name="图片 222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1" name="图片 222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2" name="图片 222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3" name="图片 222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4" name="图片 222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5" name="图片 222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6" name="图片 223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7" name="图片 223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8" name="图片 223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59" name="图片 223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0" name="图片 223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1" name="图片 223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2" name="图片 223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3" name="图片 223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4" name="图片 223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5" name="图片 223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6" name="图片 224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7" name="图片 224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8" name="图片 224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69" name="图片 224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0" name="图片 224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1" name="图片 224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2" name="图片 224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3" name="图片 224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4" name="图片 224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5" name="图片 224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6" name="图片 225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7" name="图片 225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8" name="图片 225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79" name="图片 225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0" name="图片 225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1" name="图片 225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18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18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7" name="图片 226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8" name="图片 226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89" name="图片 226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0" name="图片 226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1" name="图片 226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2" name="图片 226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3" name="图片 226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4" name="图片 226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5" name="图片 226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6" name="图片 227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7" name="图片 227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8" name="图片 227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199" name="图片 227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0" name="图片 227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1" name="图片 227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2" name="图片 227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3" name="图片 227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4" name="图片 227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5" name="图片 227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6" name="图片 228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7" name="图片 228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8" name="图片 228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09" name="图片 228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0" name="图片 228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1" name="图片 228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2" name="图片 228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3" name="图片 228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4" name="图片 228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5" name="图片 228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16" name="图片 229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7"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18"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19"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0"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21"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2" name="图片 229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3" name="图片 229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4" name="图片 229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5" name="图片 229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6" name="图片 230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7" name="图片 230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8" name="图片 230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29" name="图片 230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0" name="图片 230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1" name="图片 230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2" name="图片 230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3" name="图片 230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4" name="图片 230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5" name="图片 230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6" name="图片 231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7" name="图片 231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8" name="图片 231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39" name="图片 231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0" name="图片 231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1" name="图片 231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2" name="图片 231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3" name="图片 231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4" name="图片 231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5" name="图片 231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6" name="图片 232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7" name="图片 232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8" name="图片 232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49" name="图片 232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0" name="图片 232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1" name="图片 232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5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5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7" name="图片 233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8" name="图片 233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59" name="图片 233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0" name="图片 233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1" name="图片 233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2" name="图片 233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3" name="图片 233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4" name="图片 233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5" name="图片 233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6" name="图片 234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7" name="图片 234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8" name="图片 234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69" name="图片 234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0" name="图片 234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1" name="图片 234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2" name="图片 234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3" name="图片 234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4" name="图片 234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5" name="图片 234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6" name="图片 235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7" name="图片 235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8" name="图片 235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79" name="图片 235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0" name="图片 235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1" name="图片 235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2" name="图片 235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3" name="图片 235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4" name="图片 235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5" name="图片 235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6" name="图片 236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7" name="图片 236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8" name="图片 236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89" name="图片 236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0" name="图片 236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1" name="图片 236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29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29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7" name="图片 237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8" name="图片 237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299" name="图片 237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0" name="图片 237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1" name="图片 237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2" name="图片 237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3" name="图片 237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4" name="图片 237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5" name="图片 237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06" name="图片 238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7"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08"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09"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0"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11"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2" name="图片 238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3" name="图片 238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4" name="图片 238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5" name="图片 238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6" name="图片 239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7" name="图片 239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8" name="图片 239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19" name="图片 239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0" name="图片 239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1" name="图片 239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2" name="图片 239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3" name="图片 239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4" name="图片 239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5" name="图片 239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6" name="图片 240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7" name="图片 240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8" name="图片 240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29" name="图片 240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0" name="图片 240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1" name="图片 240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3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3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7" name="图片 241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8" name="图片 241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39" name="图片 241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0" name="图片 241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1" name="图片 241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2" name="图片 241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3" name="图片 241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4" name="图片 241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5" name="图片 241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6" name="图片 242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7" name="图片 242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8" name="图片 242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49" name="图片 242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0" name="图片 242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1" name="图片 242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2" name="图片 242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3" name="图片 242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4" name="图片 242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5" name="图片 242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6" name="图片 243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7" name="图片 243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8" name="图片 243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59" name="图片 243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0" name="图片 243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1" name="图片 243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2" name="图片 243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3" name="图片 243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4" name="图片 243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5" name="图片 243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6" name="图片 244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7" name="图片 244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8" name="图片 244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69" name="图片 244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0" name="图片 244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1" name="图片 244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2" name="图片 1"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178435</xdr:rowOff>
    </xdr:to>
    <xdr:pic>
      <xdr:nvPicPr>
        <xdr:cNvPr id="373" name="图片 2" descr="clipboard/drawings/NULL"/>
        <xdr:cNvPicPr>
          <a:picLocks noChangeAspect="1"/>
        </xdr:cNvPicPr>
      </xdr:nvPicPr>
      <xdr:blipFill>
        <a:blip r:embed="rId1" r:link="rId2"/>
        <a:stretch>
          <a:fillRect/>
        </a:stretch>
      </xdr:blipFill>
      <xdr:spPr>
        <a:xfrm>
          <a:off x="370840" y="3289300"/>
          <a:ext cx="122555" cy="178435"/>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4" name="图片 3"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5" name="图片 4"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104775</xdr:colOff>
      <xdr:row>6</xdr:row>
      <xdr:rowOff>0</xdr:rowOff>
    </xdr:from>
    <xdr:to>
      <xdr:col>1</xdr:col>
      <xdr:colOff>227330</xdr:colOff>
      <xdr:row>6</xdr:row>
      <xdr:rowOff>161290</xdr:rowOff>
    </xdr:to>
    <xdr:pic>
      <xdr:nvPicPr>
        <xdr:cNvPr id="376" name="图片 5" descr="clipboard/drawings/NULL"/>
        <xdr:cNvPicPr>
          <a:picLocks noChangeAspect="1"/>
        </xdr:cNvPicPr>
      </xdr:nvPicPr>
      <xdr:blipFill>
        <a:blip r:embed="rId1" r:link="rId2"/>
        <a:stretch>
          <a:fillRect/>
        </a:stretch>
      </xdr:blipFill>
      <xdr:spPr>
        <a:xfrm>
          <a:off x="370840" y="3289300"/>
          <a:ext cx="122555"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7" name="图片 245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8" name="图片 245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79" name="图片 245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0" name="图片 245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1" name="图片 245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2" name="图片 245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3" name="图片 245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4" name="图片 245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5" name="图片 245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6" name="图片 246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7" name="图片 2461"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8" name="图片 2462"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89" name="图片 2463"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0" name="图片 2464"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1" name="图片 2465"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2" name="图片 2466"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3" name="图片 2467"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4" name="图片 2468"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5" name="图片 2469"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twoCellAnchor editAs="oneCell">
    <xdr:from>
      <xdr:col>1</xdr:col>
      <xdr:colOff>114935</xdr:colOff>
      <xdr:row>6</xdr:row>
      <xdr:rowOff>0</xdr:rowOff>
    </xdr:from>
    <xdr:to>
      <xdr:col>1</xdr:col>
      <xdr:colOff>248285</xdr:colOff>
      <xdr:row>6</xdr:row>
      <xdr:rowOff>161290</xdr:rowOff>
    </xdr:to>
    <xdr:pic>
      <xdr:nvPicPr>
        <xdr:cNvPr id="396" name="图片 2470" descr="clipboard/drawings/NULL"/>
        <xdr:cNvPicPr>
          <a:picLocks noChangeAspect="1"/>
        </xdr:cNvPicPr>
      </xdr:nvPicPr>
      <xdr:blipFill>
        <a:blip r:embed="rId1" r:link="rId2"/>
        <a:stretch>
          <a:fillRect/>
        </a:stretch>
      </xdr:blipFill>
      <xdr:spPr>
        <a:xfrm>
          <a:off x="381000" y="3289300"/>
          <a:ext cx="133350" cy="16129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4"/>
  <sheetViews>
    <sheetView view="pageBreakPreview" zoomScaleNormal="100" workbookViewId="0">
      <pane xSplit="5" ySplit="5" topLeftCell="F6" activePane="bottomRight" state="frozen"/>
      <selection/>
      <selection pane="topRight"/>
      <selection pane="bottomLeft"/>
      <selection pane="bottomRight" activeCell="H43" sqref="H43:H48"/>
    </sheetView>
  </sheetViews>
  <sheetFormatPr defaultColWidth="9" defaultRowHeight="12"/>
  <cols>
    <col min="1" max="1" width="5.5" style="115" customWidth="1"/>
    <col min="2" max="2" width="6.25" style="116" customWidth="1"/>
    <col min="3" max="3" width="7.25" style="115" customWidth="1"/>
    <col min="4" max="4" width="9" style="115"/>
    <col min="5" max="5" width="16.6333333333333" style="115" customWidth="1"/>
    <col min="6" max="6" width="12.6333333333333" style="115" customWidth="1"/>
    <col min="7" max="7" width="12.6333333333333" style="117" customWidth="1"/>
    <col min="8" max="8" width="11.6333333333333" style="118" customWidth="1"/>
    <col min="9" max="9" width="11.6333333333333" style="117" customWidth="1"/>
    <col min="10" max="11" width="17.1333333333333" style="117" customWidth="1"/>
    <col min="12" max="12" width="20.3833333333333" style="115" customWidth="1"/>
    <col min="13" max="13" width="21.8833333333333" style="117" customWidth="1"/>
    <col min="14" max="16384" width="9" style="115"/>
  </cols>
  <sheetData>
    <row r="1" ht="30" customHeight="1" spans="1:3">
      <c r="A1" s="119" t="s">
        <v>0</v>
      </c>
      <c r="B1" s="119"/>
      <c r="C1" s="119"/>
    </row>
    <row r="2" s="110" customFormat="1" ht="24" customHeight="1" spans="1:13">
      <c r="A2" s="120" t="s">
        <v>1</v>
      </c>
      <c r="B2" s="120"/>
      <c r="C2" s="120"/>
      <c r="D2" s="120"/>
      <c r="E2" s="120"/>
      <c r="F2" s="120"/>
      <c r="G2" s="120"/>
      <c r="H2" s="120"/>
      <c r="I2" s="120"/>
      <c r="J2" s="120"/>
      <c r="K2" s="120"/>
      <c r="L2" s="120"/>
      <c r="M2" s="120"/>
    </row>
    <row r="3" s="111" customFormat="1" ht="15" customHeight="1" spans="1:13">
      <c r="A3" s="121"/>
      <c r="B3" s="121"/>
      <c r="C3" s="121"/>
      <c r="D3" s="121"/>
      <c r="E3" s="121"/>
      <c r="F3" s="121"/>
      <c r="G3" s="122"/>
      <c r="H3" s="121"/>
      <c r="I3" s="121"/>
      <c r="J3" s="121"/>
      <c r="K3" s="121"/>
      <c r="L3" s="121"/>
      <c r="M3" s="186" t="s">
        <v>2</v>
      </c>
    </row>
    <row r="4" s="110" customFormat="1" ht="31.5" customHeight="1" spans="1:13">
      <c r="A4" s="123" t="s">
        <v>3</v>
      </c>
      <c r="B4" s="124" t="s">
        <v>4</v>
      </c>
      <c r="C4" s="124"/>
      <c r="D4" s="124"/>
      <c r="E4" s="124"/>
      <c r="F4" s="124" t="s">
        <v>5</v>
      </c>
      <c r="G4" s="125" t="s">
        <v>6</v>
      </c>
      <c r="H4" s="124" t="s">
        <v>7</v>
      </c>
      <c r="I4" s="125" t="s">
        <v>8</v>
      </c>
      <c r="J4" s="125" t="s">
        <v>9</v>
      </c>
      <c r="K4" s="125" t="s">
        <v>10</v>
      </c>
      <c r="L4" s="124" t="s">
        <v>11</v>
      </c>
      <c r="M4" s="125" t="s">
        <v>12</v>
      </c>
    </row>
    <row r="5" s="110" customFormat="1" ht="30.75" customHeight="1" spans="1:13">
      <c r="A5" s="123"/>
      <c r="B5" s="124"/>
      <c r="C5" s="124"/>
      <c r="D5" s="124"/>
      <c r="E5" s="124"/>
      <c r="F5" s="124"/>
      <c r="G5" s="125"/>
      <c r="H5" s="124"/>
      <c r="I5" s="125"/>
      <c r="J5" s="125" t="s">
        <v>13</v>
      </c>
      <c r="K5" s="125"/>
      <c r="L5" s="124"/>
      <c r="M5" s="125"/>
    </row>
    <row r="6" s="112" customFormat="1" ht="21.95" customHeight="1" spans="1:13">
      <c r="A6" s="126" t="s">
        <v>14</v>
      </c>
      <c r="B6" s="126"/>
      <c r="C6" s="126"/>
      <c r="D6" s="126"/>
      <c r="E6" s="126"/>
      <c r="F6" s="127"/>
      <c r="G6" s="128">
        <f>G9+G88+G114+G119</f>
        <v>23697.1</v>
      </c>
      <c r="H6" s="128">
        <f>H9+H88+H119</f>
        <v>0</v>
      </c>
      <c r="I6" s="128">
        <f>I9+I88++I114+I119</f>
        <v>23697.1</v>
      </c>
      <c r="J6" s="128">
        <f>J9+J88++J114+J119</f>
        <v>16383.15</v>
      </c>
      <c r="K6" s="128"/>
      <c r="L6" s="128">
        <f>L9+L88+L114+L119</f>
        <v>23697.1</v>
      </c>
      <c r="M6" s="128">
        <f>M9+M88+M114+M119</f>
        <v>23697.1</v>
      </c>
    </row>
    <row r="7" s="112" customFormat="1" ht="21.95" customHeight="1" spans="1:13">
      <c r="A7" s="126" t="s">
        <v>15</v>
      </c>
      <c r="B7" s="126"/>
      <c r="C7" s="126"/>
      <c r="D7" s="126"/>
      <c r="E7" s="126"/>
      <c r="F7" s="127"/>
      <c r="G7" s="128">
        <f>G10+G89+G114+G119</f>
        <v>16505.15</v>
      </c>
      <c r="H7" s="128">
        <f>H10+H89+H119</f>
        <v>0</v>
      </c>
      <c r="I7" s="128">
        <f>I10+I89+I114+I119</f>
        <v>16505.15</v>
      </c>
      <c r="J7" s="128">
        <f>J10+J89+J114+J119</f>
        <v>16383.15</v>
      </c>
      <c r="K7" s="128"/>
      <c r="L7" s="128">
        <f>L10+L89+L114+L119</f>
        <v>16505.15</v>
      </c>
      <c r="M7" s="128">
        <f>M10+M89+M114+M119</f>
        <v>16505.15</v>
      </c>
    </row>
    <row r="8" s="112" customFormat="1" ht="21.95" customHeight="1" spans="1:13">
      <c r="A8" s="126" t="s">
        <v>13</v>
      </c>
      <c r="B8" s="126"/>
      <c r="C8" s="126"/>
      <c r="D8" s="126"/>
      <c r="E8" s="126"/>
      <c r="F8" s="127"/>
      <c r="G8" s="128">
        <f>G10+G90+G114+G119</f>
        <v>16505.15</v>
      </c>
      <c r="H8" s="128">
        <f>H10+H90+H119</f>
        <v>0</v>
      </c>
      <c r="I8" s="128">
        <f>I10+I90+I114+I119</f>
        <v>16505.15</v>
      </c>
      <c r="J8" s="128">
        <f>J10+J90+J114+J119</f>
        <v>16383.15</v>
      </c>
      <c r="K8" s="128"/>
      <c r="L8" s="128">
        <f>L10+L90+L114+L119</f>
        <v>16505.15</v>
      </c>
      <c r="M8" s="128">
        <f>M10+M90+M114+M119</f>
        <v>16505.15</v>
      </c>
    </row>
    <row r="9" s="113" customFormat="1" ht="14.25" spans="1:13">
      <c r="A9" s="129" t="s">
        <v>16</v>
      </c>
      <c r="B9" s="129"/>
      <c r="C9" s="129"/>
      <c r="D9" s="129"/>
      <c r="E9" s="129"/>
      <c r="F9" s="129"/>
      <c r="G9" s="128">
        <f t="shared" ref="G9:J9" si="0">G10+G19+G21+G38+G43+G59</f>
        <v>16973.35</v>
      </c>
      <c r="H9" s="128"/>
      <c r="I9" s="128">
        <f>I10+I19+I21+I38+I43+I59</f>
        <v>16973.35</v>
      </c>
      <c r="J9" s="128">
        <f t="shared" si="0"/>
        <v>10044</v>
      </c>
      <c r="K9" s="128"/>
      <c r="L9" s="128">
        <f>L10+L19+L21+L38+L43+L59</f>
        <v>16973.35</v>
      </c>
      <c r="M9" s="128">
        <f>M10+M19+M21+M38+M43+M59</f>
        <v>16973.35</v>
      </c>
    </row>
    <row r="10" s="113" customFormat="1" ht="14.25" spans="1:13">
      <c r="A10" s="129" t="s">
        <v>17</v>
      </c>
      <c r="B10" s="129"/>
      <c r="C10" s="129"/>
      <c r="D10" s="129"/>
      <c r="E10" s="129"/>
      <c r="F10" s="129"/>
      <c r="G10" s="128">
        <f>G11</f>
        <v>10044</v>
      </c>
      <c r="H10" s="128">
        <f t="shared" ref="H10:M10" si="1">H11</f>
        <v>0</v>
      </c>
      <c r="I10" s="128">
        <f t="shared" si="1"/>
        <v>10044</v>
      </c>
      <c r="J10" s="128">
        <f t="shared" si="1"/>
        <v>10044</v>
      </c>
      <c r="K10" s="128">
        <f t="shared" si="1"/>
        <v>0</v>
      </c>
      <c r="L10" s="128">
        <f t="shared" si="1"/>
        <v>10044</v>
      </c>
      <c r="M10" s="128">
        <f t="shared" si="1"/>
        <v>10044</v>
      </c>
    </row>
    <row r="11" s="113" customFormat="1" ht="14.25" spans="1:13">
      <c r="A11" s="123">
        <v>1</v>
      </c>
      <c r="B11" s="130" t="s">
        <v>18</v>
      </c>
      <c r="C11" s="130"/>
      <c r="D11" s="130"/>
      <c r="E11" s="130"/>
      <c r="F11" s="130"/>
      <c r="G11" s="128">
        <f t="shared" ref="G11:J11" si="2">G12+G13+G14+G15+G17+G16+G18</f>
        <v>10044</v>
      </c>
      <c r="H11" s="128"/>
      <c r="I11" s="128">
        <f t="shared" si="2"/>
        <v>10044</v>
      </c>
      <c r="J11" s="128">
        <f t="shared" si="2"/>
        <v>10044</v>
      </c>
      <c r="K11" s="128"/>
      <c r="L11" s="128">
        <f>L12+L13+L14+L15+L17+L16+L18</f>
        <v>10044</v>
      </c>
      <c r="M11" s="128">
        <f>M12+M13+M14+M15+M17+M16+M18</f>
        <v>10044</v>
      </c>
    </row>
    <row r="12" s="113" customFormat="1" ht="14.25" customHeight="1" spans="1:13">
      <c r="A12" s="123"/>
      <c r="B12" s="131" t="s">
        <v>19</v>
      </c>
      <c r="C12" s="131"/>
      <c r="D12" s="131"/>
      <c r="E12" s="131"/>
      <c r="F12" s="131"/>
      <c r="G12" s="132">
        <v>8719</v>
      </c>
      <c r="H12" s="127" t="s">
        <v>20</v>
      </c>
      <c r="I12" s="132">
        <v>8719</v>
      </c>
      <c r="J12" s="132">
        <v>8719</v>
      </c>
      <c r="K12" s="187" t="s">
        <v>21</v>
      </c>
      <c r="L12" s="132">
        <v>8719</v>
      </c>
      <c r="M12" s="132">
        <v>8719</v>
      </c>
    </row>
    <row r="13" s="113" customFormat="1" ht="14.25" customHeight="1" spans="1:13">
      <c r="A13" s="123"/>
      <c r="B13" s="131" t="s">
        <v>22</v>
      </c>
      <c r="C13" s="131"/>
      <c r="D13" s="131"/>
      <c r="E13" s="131"/>
      <c r="F13" s="131"/>
      <c r="G13" s="132">
        <v>1325</v>
      </c>
      <c r="H13" s="127" t="s">
        <v>20</v>
      </c>
      <c r="I13" s="132">
        <v>1325</v>
      </c>
      <c r="J13" s="132">
        <v>1325</v>
      </c>
      <c r="K13" s="187" t="s">
        <v>21</v>
      </c>
      <c r="L13" s="132">
        <v>1325</v>
      </c>
      <c r="M13" s="132">
        <v>1325</v>
      </c>
    </row>
    <row r="14" s="113" customFormat="1" ht="14.25" customHeight="1" spans="1:13">
      <c r="A14" s="123"/>
      <c r="B14" s="131" t="s">
        <v>23</v>
      </c>
      <c r="C14" s="131"/>
      <c r="D14" s="131"/>
      <c r="E14" s="131"/>
      <c r="F14" s="131"/>
      <c r="G14" s="128"/>
      <c r="H14" s="133"/>
      <c r="I14" s="128"/>
      <c r="J14" s="133"/>
      <c r="K14" s="133"/>
      <c r="L14" s="128"/>
      <c r="M14" s="128"/>
    </row>
    <row r="15" s="113" customFormat="1" ht="14.25" customHeight="1" spans="1:13">
      <c r="A15" s="123"/>
      <c r="B15" s="131" t="s">
        <v>24</v>
      </c>
      <c r="C15" s="131"/>
      <c r="D15" s="131"/>
      <c r="E15" s="131"/>
      <c r="F15" s="131"/>
      <c r="G15" s="128"/>
      <c r="H15" s="133"/>
      <c r="I15" s="128"/>
      <c r="J15" s="133"/>
      <c r="K15" s="133"/>
      <c r="L15" s="128"/>
      <c r="M15" s="128"/>
    </row>
    <row r="16" s="113" customFormat="1" ht="14.25" customHeight="1" spans="1:13">
      <c r="A16" s="123"/>
      <c r="B16" s="131" t="s">
        <v>24</v>
      </c>
      <c r="C16" s="131"/>
      <c r="D16" s="131"/>
      <c r="E16" s="131"/>
      <c r="F16" s="131"/>
      <c r="G16" s="128"/>
      <c r="H16" s="133"/>
      <c r="I16" s="128"/>
      <c r="J16" s="133"/>
      <c r="K16" s="133"/>
      <c r="L16" s="128"/>
      <c r="M16" s="128"/>
    </row>
    <row r="17" s="113" customFormat="1" ht="14.25" customHeight="1" spans="1:13">
      <c r="A17" s="123"/>
      <c r="B17" s="131" t="s">
        <v>25</v>
      </c>
      <c r="C17" s="131"/>
      <c r="D17" s="131"/>
      <c r="E17" s="131"/>
      <c r="F17" s="131"/>
      <c r="G17" s="128"/>
      <c r="H17" s="133"/>
      <c r="I17" s="128"/>
      <c r="J17" s="133"/>
      <c r="K17" s="133"/>
      <c r="L17" s="128"/>
      <c r="M17" s="128"/>
    </row>
    <row r="18" s="113" customFormat="1" ht="14.25" customHeight="1" spans="1:13">
      <c r="A18" s="123"/>
      <c r="B18" s="131" t="s">
        <v>25</v>
      </c>
      <c r="C18" s="131"/>
      <c r="D18" s="131"/>
      <c r="E18" s="131"/>
      <c r="F18" s="131"/>
      <c r="G18" s="128"/>
      <c r="H18" s="133"/>
      <c r="I18" s="128"/>
      <c r="J18" s="133"/>
      <c r="K18" s="133"/>
      <c r="L18" s="128"/>
      <c r="M18" s="128"/>
    </row>
    <row r="19" s="113" customFormat="1" ht="14.25" customHeight="1" spans="1:13">
      <c r="A19" s="134">
        <v>2</v>
      </c>
      <c r="B19" s="135" t="s">
        <v>26</v>
      </c>
      <c r="C19" s="135"/>
      <c r="D19" s="135"/>
      <c r="E19" s="135"/>
      <c r="F19" s="135"/>
      <c r="G19" s="128">
        <v>75</v>
      </c>
      <c r="H19" s="136" t="s">
        <v>27</v>
      </c>
      <c r="I19" s="128">
        <v>75</v>
      </c>
      <c r="J19" s="133">
        <v>0</v>
      </c>
      <c r="K19" s="188" t="s">
        <v>28</v>
      </c>
      <c r="L19" s="128">
        <v>75</v>
      </c>
      <c r="M19" s="128">
        <v>75</v>
      </c>
    </row>
    <row r="20" s="114" customFormat="1" ht="14.25" customHeight="1" spans="1:13">
      <c r="A20" s="137"/>
      <c r="B20" s="138" t="s">
        <v>29</v>
      </c>
      <c r="C20" s="139"/>
      <c r="D20" s="139"/>
      <c r="E20" s="140"/>
      <c r="F20" s="141"/>
      <c r="G20" s="128"/>
      <c r="H20" s="133"/>
      <c r="I20" s="128"/>
      <c r="J20" s="133"/>
      <c r="K20" s="133"/>
      <c r="L20" s="128"/>
      <c r="M20" s="128"/>
    </row>
    <row r="21" s="114" customFormat="1" ht="14.25" customHeight="1" spans="1:13">
      <c r="A21" s="142"/>
      <c r="B21" s="143" t="s">
        <v>30</v>
      </c>
      <c r="C21" s="141" t="s">
        <v>31</v>
      </c>
      <c r="D21" s="141"/>
      <c r="E21" s="141"/>
      <c r="F21" s="141"/>
      <c r="G21" s="133">
        <f t="shared" ref="G21:M21" si="3">G22+G23+G24+G25+G26+G27+G28+G29+G30+G31+G32</f>
        <v>600</v>
      </c>
      <c r="H21" s="133"/>
      <c r="I21" s="133">
        <f t="shared" si="3"/>
        <v>600</v>
      </c>
      <c r="J21" s="133">
        <v>0</v>
      </c>
      <c r="K21" s="189" t="s">
        <v>32</v>
      </c>
      <c r="L21" s="133">
        <f t="shared" si="3"/>
        <v>600</v>
      </c>
      <c r="M21" s="133">
        <f t="shared" si="3"/>
        <v>600</v>
      </c>
    </row>
    <row r="22" s="114" customFormat="1" ht="14.25" customHeight="1" spans="1:13">
      <c r="A22" s="142"/>
      <c r="B22" s="144"/>
      <c r="C22" s="145" t="s">
        <v>33</v>
      </c>
      <c r="D22" s="141" t="s">
        <v>34</v>
      </c>
      <c r="E22" s="141"/>
      <c r="F22" s="141"/>
      <c r="G22" s="128"/>
      <c r="H22" s="146"/>
      <c r="I22" s="128"/>
      <c r="J22" s="133"/>
      <c r="K22" s="190"/>
      <c r="L22" s="128"/>
      <c r="M22" s="128"/>
    </row>
    <row r="23" s="114" customFormat="1" ht="14.25" customHeight="1" spans="1:13">
      <c r="A23" s="142"/>
      <c r="B23" s="144"/>
      <c r="C23" s="145"/>
      <c r="D23" s="141" t="s">
        <v>35</v>
      </c>
      <c r="E23" s="141"/>
      <c r="F23" s="141"/>
      <c r="G23" s="125">
        <v>600</v>
      </c>
      <c r="H23" s="124" t="s">
        <v>36</v>
      </c>
      <c r="I23" s="125">
        <v>600</v>
      </c>
      <c r="J23" s="133">
        <v>0</v>
      </c>
      <c r="K23" s="189" t="s">
        <v>32</v>
      </c>
      <c r="L23" s="125">
        <v>600</v>
      </c>
      <c r="M23" s="125">
        <v>600</v>
      </c>
    </row>
    <row r="24" s="114" customFormat="1" ht="14.25" customHeight="1" spans="1:13">
      <c r="A24" s="142"/>
      <c r="B24" s="144"/>
      <c r="C24" s="145"/>
      <c r="D24" s="141" t="s">
        <v>37</v>
      </c>
      <c r="E24" s="141"/>
      <c r="F24" s="141"/>
      <c r="G24" s="128"/>
      <c r="H24" s="133"/>
      <c r="I24" s="128"/>
      <c r="J24" s="133"/>
      <c r="K24" s="133"/>
      <c r="L24" s="128"/>
      <c r="M24" s="128"/>
    </row>
    <row r="25" s="114" customFormat="1" ht="14.25" customHeight="1" spans="1:13">
      <c r="A25" s="142"/>
      <c r="B25" s="144"/>
      <c r="C25" s="145"/>
      <c r="D25" s="141" t="s">
        <v>38</v>
      </c>
      <c r="E25" s="141"/>
      <c r="F25" s="141"/>
      <c r="G25" s="128"/>
      <c r="H25" s="133"/>
      <c r="I25" s="128"/>
      <c r="J25" s="133"/>
      <c r="K25" s="133"/>
      <c r="L25" s="128"/>
      <c r="M25" s="128"/>
    </row>
    <row r="26" s="114" customFormat="1" ht="14.25" customHeight="1" spans="1:13">
      <c r="A26" s="142"/>
      <c r="B26" s="144"/>
      <c r="C26" s="145"/>
      <c r="D26" s="141" t="s">
        <v>39</v>
      </c>
      <c r="E26" s="141"/>
      <c r="F26" s="141"/>
      <c r="G26" s="128"/>
      <c r="H26" s="133"/>
      <c r="I26" s="128"/>
      <c r="J26" s="133"/>
      <c r="K26" s="133"/>
      <c r="L26" s="128"/>
      <c r="M26" s="128"/>
    </row>
    <row r="27" s="114" customFormat="1" ht="14.25" customHeight="1" spans="1:13">
      <c r="A27" s="142"/>
      <c r="B27" s="144"/>
      <c r="C27" s="145"/>
      <c r="D27" s="138" t="s">
        <v>40</v>
      </c>
      <c r="E27" s="140"/>
      <c r="F27" s="141"/>
      <c r="G27" s="128"/>
      <c r="H27" s="133"/>
      <c r="I27" s="128"/>
      <c r="J27" s="133"/>
      <c r="K27" s="133"/>
      <c r="L27" s="128"/>
      <c r="M27" s="128"/>
    </row>
    <row r="28" s="114" customFormat="1" ht="14.25" customHeight="1" spans="1:13">
      <c r="A28" s="142"/>
      <c r="B28" s="144"/>
      <c r="C28" s="145"/>
      <c r="D28" s="138" t="s">
        <v>41</v>
      </c>
      <c r="E28" s="140"/>
      <c r="F28" s="141"/>
      <c r="G28" s="128"/>
      <c r="H28" s="133"/>
      <c r="I28" s="128"/>
      <c r="J28" s="133"/>
      <c r="K28" s="133"/>
      <c r="L28" s="128"/>
      <c r="M28" s="128"/>
    </row>
    <row r="29" s="114" customFormat="1" ht="14.25" customHeight="1" spans="1:13">
      <c r="A29" s="142"/>
      <c r="B29" s="144"/>
      <c r="C29" s="145"/>
      <c r="D29" s="138" t="s">
        <v>42</v>
      </c>
      <c r="E29" s="140"/>
      <c r="F29" s="141"/>
      <c r="G29" s="128"/>
      <c r="H29" s="133"/>
      <c r="I29" s="128"/>
      <c r="J29" s="133"/>
      <c r="K29" s="133"/>
      <c r="L29" s="128"/>
      <c r="M29" s="128"/>
    </row>
    <row r="30" s="114" customFormat="1" ht="14.25" customHeight="1" spans="1:13">
      <c r="A30" s="142"/>
      <c r="B30" s="144"/>
      <c r="C30" s="145"/>
      <c r="D30" s="141" t="s">
        <v>43</v>
      </c>
      <c r="E30" s="141"/>
      <c r="F30" s="141"/>
      <c r="G30" s="128"/>
      <c r="H30" s="133"/>
      <c r="I30" s="128"/>
      <c r="J30" s="133"/>
      <c r="K30" s="133"/>
      <c r="L30" s="128"/>
      <c r="M30" s="128"/>
    </row>
    <row r="31" s="114" customFormat="1" ht="14.25" customHeight="1" spans="1:13">
      <c r="A31" s="142"/>
      <c r="B31" s="144"/>
      <c r="C31" s="141" t="s">
        <v>44</v>
      </c>
      <c r="D31" s="141"/>
      <c r="E31" s="141"/>
      <c r="F31" s="141"/>
      <c r="G31" s="133"/>
      <c r="H31" s="133"/>
      <c r="I31" s="133"/>
      <c r="J31" s="133"/>
      <c r="K31" s="133"/>
      <c r="L31" s="133"/>
      <c r="M31" s="133"/>
    </row>
    <row r="32" s="114" customFormat="1" ht="14.25" customHeight="1" spans="1:13">
      <c r="A32" s="137"/>
      <c r="B32" s="147"/>
      <c r="C32" s="138" t="s">
        <v>29</v>
      </c>
      <c r="D32" s="139"/>
      <c r="E32" s="140"/>
      <c r="F32" s="141"/>
      <c r="G32" s="128"/>
      <c r="H32" s="133"/>
      <c r="I32" s="128"/>
      <c r="J32" s="133"/>
      <c r="K32" s="133"/>
      <c r="L32" s="128"/>
      <c r="M32" s="128"/>
    </row>
    <row r="33" s="114" customFormat="1" ht="14.25" customHeight="1" spans="1:13">
      <c r="A33" s="148">
        <v>4</v>
      </c>
      <c r="B33" s="143" t="s">
        <v>45</v>
      </c>
      <c r="C33" s="149" t="s">
        <v>31</v>
      </c>
      <c r="D33" s="150"/>
      <c r="E33" s="151"/>
      <c r="F33" s="141"/>
      <c r="G33" s="128">
        <v>20</v>
      </c>
      <c r="H33" s="124" t="s">
        <v>46</v>
      </c>
      <c r="I33" s="128">
        <v>20</v>
      </c>
      <c r="J33" s="133">
        <v>0</v>
      </c>
      <c r="K33" s="188" t="s">
        <v>47</v>
      </c>
      <c r="L33" s="128">
        <v>20</v>
      </c>
      <c r="M33" s="128">
        <v>20</v>
      </c>
    </row>
    <row r="34" s="114" customFormat="1" ht="14.25" customHeight="1" spans="1:13">
      <c r="A34" s="142"/>
      <c r="B34" s="144"/>
      <c r="C34" s="152"/>
      <c r="D34" s="153"/>
      <c r="E34" s="154"/>
      <c r="F34" s="141"/>
      <c r="G34" s="128"/>
      <c r="H34" s="133"/>
      <c r="I34" s="128"/>
      <c r="J34" s="133"/>
      <c r="K34" s="133"/>
      <c r="L34" s="128"/>
      <c r="M34" s="128"/>
    </row>
    <row r="35" s="114" customFormat="1" ht="14.25" spans="1:13">
      <c r="A35" s="142"/>
      <c r="B35" s="144"/>
      <c r="C35" s="155" t="s">
        <v>48</v>
      </c>
      <c r="D35" s="156"/>
      <c r="E35" s="157"/>
      <c r="F35" s="158"/>
      <c r="G35" s="128"/>
      <c r="H35" s="133"/>
      <c r="I35" s="128"/>
      <c r="J35" s="133"/>
      <c r="K35" s="133"/>
      <c r="L35" s="128"/>
      <c r="M35" s="128"/>
    </row>
    <row r="36" s="114" customFormat="1" ht="14.25" customHeight="1" spans="1:13">
      <c r="A36" s="142"/>
      <c r="B36" s="144"/>
      <c r="C36" s="141" t="s">
        <v>44</v>
      </c>
      <c r="D36" s="141"/>
      <c r="E36" s="141"/>
      <c r="F36" s="141"/>
      <c r="G36" s="133"/>
      <c r="H36" s="133"/>
      <c r="I36" s="133"/>
      <c r="J36" s="133"/>
      <c r="K36" s="133"/>
      <c r="L36" s="133"/>
      <c r="M36" s="133"/>
    </row>
    <row r="37" s="114" customFormat="1" ht="14.25" customHeight="1" spans="1:13">
      <c r="A37" s="137"/>
      <c r="B37" s="147"/>
      <c r="C37" s="138" t="s">
        <v>29</v>
      </c>
      <c r="D37" s="139"/>
      <c r="E37" s="140"/>
      <c r="F37" s="141"/>
      <c r="G37" s="128"/>
      <c r="H37" s="133"/>
      <c r="I37" s="128"/>
      <c r="J37" s="133"/>
      <c r="K37" s="133"/>
      <c r="L37" s="128"/>
      <c r="M37" s="128"/>
    </row>
    <row r="38" s="114" customFormat="1" ht="14.25" customHeight="1" spans="1:13">
      <c r="A38" s="148">
        <v>5</v>
      </c>
      <c r="B38" s="141" t="s">
        <v>49</v>
      </c>
      <c r="C38" s="141"/>
      <c r="D38" s="141"/>
      <c r="E38" s="141"/>
      <c r="F38" s="141"/>
      <c r="G38" s="125">
        <v>744</v>
      </c>
      <c r="H38" s="124" t="s">
        <v>50</v>
      </c>
      <c r="I38" s="125">
        <v>744</v>
      </c>
      <c r="J38" s="133">
        <v>0</v>
      </c>
      <c r="K38" s="190" t="s">
        <v>32</v>
      </c>
      <c r="L38" s="125">
        <v>744</v>
      </c>
      <c r="M38" s="125">
        <v>744</v>
      </c>
    </row>
    <row r="39" s="114" customFormat="1" ht="14.25" customHeight="1" spans="1:13">
      <c r="A39" s="137"/>
      <c r="B39" s="138" t="s">
        <v>29</v>
      </c>
      <c r="C39" s="139"/>
      <c r="D39" s="139"/>
      <c r="E39" s="140"/>
      <c r="F39" s="141"/>
      <c r="G39" s="128"/>
      <c r="H39" s="133"/>
      <c r="I39" s="128"/>
      <c r="J39" s="133"/>
      <c r="K39" s="133"/>
      <c r="L39" s="128"/>
      <c r="M39" s="128"/>
    </row>
    <row r="40" s="114" customFormat="1" ht="14.25" customHeight="1" spans="1:13">
      <c r="A40" s="148">
        <v>6</v>
      </c>
      <c r="B40" s="141" t="s">
        <v>51</v>
      </c>
      <c r="C40" s="141"/>
      <c r="D40" s="141"/>
      <c r="E40" s="141"/>
      <c r="F40" s="141"/>
      <c r="G40" s="128"/>
      <c r="H40" s="133"/>
      <c r="I40" s="128"/>
      <c r="J40" s="133"/>
      <c r="K40" s="133"/>
      <c r="L40" s="128"/>
      <c r="M40" s="128"/>
    </row>
    <row r="41" s="114" customFormat="1" ht="14.25" customHeight="1" spans="1:13">
      <c r="A41" s="137"/>
      <c r="B41" s="138" t="s">
        <v>29</v>
      </c>
      <c r="C41" s="139"/>
      <c r="D41" s="139"/>
      <c r="E41" s="140"/>
      <c r="F41" s="141"/>
      <c r="G41" s="128"/>
      <c r="H41" s="133"/>
      <c r="I41" s="128"/>
      <c r="J41" s="133"/>
      <c r="K41" s="133"/>
      <c r="L41" s="128"/>
      <c r="M41" s="128"/>
    </row>
    <row r="42" s="114" customFormat="1" ht="14.25" customHeight="1" spans="1:13">
      <c r="A42" s="148">
        <v>7</v>
      </c>
      <c r="B42" s="159" t="s">
        <v>52</v>
      </c>
      <c r="C42" s="160"/>
      <c r="D42" s="160"/>
      <c r="E42" s="161"/>
      <c r="F42" s="162"/>
      <c r="G42" s="128">
        <f>G47</f>
        <v>105.35</v>
      </c>
      <c r="H42" s="133"/>
      <c r="I42" s="128">
        <v>105.35</v>
      </c>
      <c r="J42" s="133">
        <v>105.35</v>
      </c>
      <c r="K42" s="133"/>
      <c r="L42" s="128">
        <v>105.35</v>
      </c>
      <c r="M42" s="128">
        <v>105.35</v>
      </c>
    </row>
    <row r="43" s="114" customFormat="1" ht="14.25" customHeight="1" spans="1:13">
      <c r="A43" s="142"/>
      <c r="B43" s="163" t="s">
        <v>53</v>
      </c>
      <c r="C43" s="164"/>
      <c r="D43" s="164"/>
      <c r="E43" s="165"/>
      <c r="F43" s="166"/>
      <c r="G43" s="167">
        <v>4619.35</v>
      </c>
      <c r="H43" s="168" t="s">
        <v>54</v>
      </c>
      <c r="I43" s="167">
        <v>4619.35</v>
      </c>
      <c r="J43" s="191">
        <v>0</v>
      </c>
      <c r="K43" s="192" t="s">
        <v>55</v>
      </c>
      <c r="L43" s="167">
        <v>4619.35</v>
      </c>
      <c r="M43" s="167">
        <v>4619.35</v>
      </c>
    </row>
    <row r="44" s="114" customFormat="1" ht="14.25" spans="1:13">
      <c r="A44" s="142"/>
      <c r="B44" s="169"/>
      <c r="C44" s="170"/>
      <c r="D44" s="170"/>
      <c r="E44" s="171"/>
      <c r="F44" s="172"/>
      <c r="G44" s="173"/>
      <c r="H44" s="174"/>
      <c r="I44" s="173"/>
      <c r="J44" s="193"/>
      <c r="K44" s="194"/>
      <c r="L44" s="173"/>
      <c r="M44" s="173"/>
    </row>
    <row r="45" s="114" customFormat="1" ht="14.25" customHeight="1" spans="1:13">
      <c r="A45" s="142"/>
      <c r="B45" s="175"/>
      <c r="C45" s="176"/>
      <c r="D45" s="176"/>
      <c r="E45" s="177"/>
      <c r="F45" s="178"/>
      <c r="G45" s="179"/>
      <c r="H45" s="180"/>
      <c r="I45" s="179"/>
      <c r="J45" s="195"/>
      <c r="K45" s="196"/>
      <c r="L45" s="179"/>
      <c r="M45" s="179"/>
    </row>
    <row r="46" s="114" customFormat="1" ht="14.25" customHeight="1" spans="1:13">
      <c r="A46" s="142"/>
      <c r="B46" s="181" t="s">
        <v>56</v>
      </c>
      <c r="C46" s="182"/>
      <c r="D46" s="182"/>
      <c r="E46" s="183"/>
      <c r="F46" s="145"/>
      <c r="G46" s="128"/>
      <c r="H46" s="128"/>
      <c r="I46" s="128"/>
      <c r="J46" s="128"/>
      <c r="K46" s="128"/>
      <c r="L46" s="128"/>
      <c r="M46" s="128"/>
    </row>
    <row r="47" s="114" customFormat="1" ht="14.25" customHeight="1" spans="1:13">
      <c r="A47" s="137"/>
      <c r="B47" s="138" t="s">
        <v>29</v>
      </c>
      <c r="C47" s="139"/>
      <c r="D47" s="139"/>
      <c r="E47" s="140"/>
      <c r="F47" s="141"/>
      <c r="G47" s="132">
        <v>105.35</v>
      </c>
      <c r="H47" s="184" t="s">
        <v>54</v>
      </c>
      <c r="I47" s="132">
        <v>105.35</v>
      </c>
      <c r="J47" s="184">
        <v>105.35</v>
      </c>
      <c r="K47" s="197" t="s">
        <v>57</v>
      </c>
      <c r="L47" s="132">
        <v>105.35</v>
      </c>
      <c r="M47" s="132">
        <v>105.35</v>
      </c>
    </row>
    <row r="48" s="114" customFormat="1" ht="14.25" customHeight="1" spans="1:13">
      <c r="A48" s="148">
        <v>8</v>
      </c>
      <c r="B48" s="141" t="s">
        <v>58</v>
      </c>
      <c r="C48" s="141"/>
      <c r="D48" s="141"/>
      <c r="E48" s="141"/>
      <c r="F48" s="141"/>
      <c r="G48" s="128"/>
      <c r="H48" s="133"/>
      <c r="I48" s="128"/>
      <c r="J48" s="133"/>
      <c r="K48" s="133"/>
      <c r="L48" s="128"/>
      <c r="M48" s="128"/>
    </row>
    <row r="49" s="114" customFormat="1" ht="14.25" customHeight="1" spans="1:13">
      <c r="A49" s="142"/>
      <c r="B49" s="138" t="s">
        <v>29</v>
      </c>
      <c r="C49" s="139"/>
      <c r="D49" s="139"/>
      <c r="E49" s="140"/>
      <c r="F49" s="141"/>
      <c r="G49" s="128"/>
      <c r="H49" s="133"/>
      <c r="I49" s="128"/>
      <c r="J49" s="133"/>
      <c r="K49" s="133"/>
      <c r="L49" s="128"/>
      <c r="M49" s="128"/>
    </row>
    <row r="50" s="114" customFormat="1" ht="14.25" customHeight="1" spans="1:13">
      <c r="A50" s="148">
        <v>9</v>
      </c>
      <c r="B50" s="141" t="s">
        <v>59</v>
      </c>
      <c r="C50" s="141"/>
      <c r="D50" s="141"/>
      <c r="E50" s="141"/>
      <c r="F50" s="141"/>
      <c r="G50" s="128"/>
      <c r="H50" s="128"/>
      <c r="I50" s="128"/>
      <c r="J50" s="128"/>
      <c r="K50" s="128"/>
      <c r="L50" s="128"/>
      <c r="M50" s="128"/>
    </row>
    <row r="51" s="114" customFormat="1" ht="14.25" customHeight="1" spans="1:13">
      <c r="A51" s="142"/>
      <c r="B51" s="138" t="s">
        <v>29</v>
      </c>
      <c r="C51" s="139"/>
      <c r="D51" s="139"/>
      <c r="E51" s="140"/>
      <c r="F51" s="141"/>
      <c r="G51" s="128"/>
      <c r="H51" s="133"/>
      <c r="I51" s="128"/>
      <c r="J51" s="133"/>
      <c r="K51" s="133"/>
      <c r="L51" s="128"/>
      <c r="M51" s="128"/>
    </row>
    <row r="52" s="114" customFormat="1" ht="14.25" customHeight="1" spans="1:13">
      <c r="A52" s="148">
        <v>10</v>
      </c>
      <c r="B52" s="141" t="s">
        <v>60</v>
      </c>
      <c r="C52" s="141"/>
      <c r="D52" s="141"/>
      <c r="E52" s="141"/>
      <c r="F52" s="141"/>
      <c r="G52" s="128"/>
      <c r="H52" s="133"/>
      <c r="I52" s="128"/>
      <c r="J52" s="133"/>
      <c r="K52" s="133"/>
      <c r="L52" s="128"/>
      <c r="M52" s="128"/>
    </row>
    <row r="53" s="114" customFormat="1" ht="14.25" customHeight="1" spans="1:13">
      <c r="A53" s="137"/>
      <c r="B53" s="138" t="s">
        <v>29</v>
      </c>
      <c r="C53" s="139"/>
      <c r="D53" s="139"/>
      <c r="E53" s="140"/>
      <c r="F53" s="141"/>
      <c r="G53" s="128"/>
      <c r="H53" s="133"/>
      <c r="I53" s="128"/>
      <c r="J53" s="133"/>
      <c r="K53" s="133"/>
      <c r="L53" s="128"/>
      <c r="M53" s="128"/>
    </row>
    <row r="54" s="114" customFormat="1" ht="14.25" customHeight="1" spans="1:13">
      <c r="A54" s="162">
        <v>11</v>
      </c>
      <c r="B54" s="141" t="s">
        <v>61</v>
      </c>
      <c r="C54" s="141"/>
      <c r="D54" s="141"/>
      <c r="E54" s="141"/>
      <c r="F54" s="141"/>
      <c r="G54" s="128"/>
      <c r="H54" s="133"/>
      <c r="I54" s="128"/>
      <c r="J54" s="133"/>
      <c r="K54" s="133"/>
      <c r="L54" s="128"/>
      <c r="M54" s="128"/>
    </row>
    <row r="55" s="114" customFormat="1" ht="14.25" customHeight="1" spans="1:13">
      <c r="A55" s="148">
        <v>12</v>
      </c>
      <c r="B55" s="141" t="s">
        <v>62</v>
      </c>
      <c r="C55" s="141"/>
      <c r="D55" s="141"/>
      <c r="E55" s="141"/>
      <c r="F55" s="141"/>
      <c r="G55" s="128"/>
      <c r="H55" s="133"/>
      <c r="I55" s="128"/>
      <c r="J55" s="133"/>
      <c r="K55" s="133"/>
      <c r="L55" s="128"/>
      <c r="M55" s="128"/>
    </row>
    <row r="56" s="114" customFormat="1" ht="14.25" customHeight="1" spans="1:13">
      <c r="A56" s="137"/>
      <c r="B56" s="138" t="s">
        <v>29</v>
      </c>
      <c r="C56" s="139"/>
      <c r="D56" s="139"/>
      <c r="E56" s="140"/>
      <c r="F56" s="141"/>
      <c r="G56" s="128"/>
      <c r="H56" s="133"/>
      <c r="I56" s="128"/>
      <c r="J56" s="133"/>
      <c r="K56" s="133"/>
      <c r="L56" s="128"/>
      <c r="M56" s="128"/>
    </row>
    <row r="57" s="114" customFormat="1" ht="14.25" customHeight="1" spans="1:13">
      <c r="A57" s="148">
        <v>13</v>
      </c>
      <c r="B57" s="138" t="s">
        <v>63</v>
      </c>
      <c r="C57" s="139"/>
      <c r="D57" s="139"/>
      <c r="E57" s="140"/>
      <c r="F57" s="141"/>
      <c r="G57" s="128"/>
      <c r="H57" s="133"/>
      <c r="I57" s="128"/>
      <c r="J57" s="133"/>
      <c r="K57" s="133"/>
      <c r="L57" s="128"/>
      <c r="M57" s="128"/>
    </row>
    <row r="58" s="114" customFormat="1" ht="14.25" customHeight="1" spans="1:13">
      <c r="A58" s="137"/>
      <c r="B58" s="138" t="s">
        <v>29</v>
      </c>
      <c r="C58" s="139"/>
      <c r="D58" s="139"/>
      <c r="E58" s="140"/>
      <c r="F58" s="141"/>
      <c r="G58" s="128"/>
      <c r="H58" s="133"/>
      <c r="I58" s="128"/>
      <c r="J58" s="133"/>
      <c r="K58" s="133"/>
      <c r="L58" s="128"/>
      <c r="M58" s="128"/>
    </row>
    <row r="59" s="114" customFormat="1" ht="14.25" customHeight="1" spans="1:13">
      <c r="A59" s="148">
        <v>14</v>
      </c>
      <c r="B59" s="163" t="s">
        <v>64</v>
      </c>
      <c r="C59" s="164"/>
      <c r="D59" s="164"/>
      <c r="E59" s="165"/>
      <c r="F59" s="145"/>
      <c r="G59" s="128">
        <v>891</v>
      </c>
      <c r="H59" s="146" t="s">
        <v>36</v>
      </c>
      <c r="I59" s="128">
        <v>891</v>
      </c>
      <c r="J59" s="128">
        <v>0</v>
      </c>
      <c r="K59" s="190" t="s">
        <v>32</v>
      </c>
      <c r="L59" s="128">
        <v>891</v>
      </c>
      <c r="M59" s="128">
        <v>891</v>
      </c>
    </row>
    <row r="60" s="114" customFormat="1" ht="14.25" customHeight="1" spans="1:13">
      <c r="A60" s="142"/>
      <c r="B60" s="175"/>
      <c r="C60" s="176"/>
      <c r="D60" s="176"/>
      <c r="E60" s="177"/>
      <c r="F60" s="145"/>
      <c r="G60" s="128"/>
      <c r="H60" s="185"/>
      <c r="I60" s="128"/>
      <c r="J60" s="185"/>
      <c r="K60" s="185"/>
      <c r="L60" s="128"/>
      <c r="M60" s="128"/>
    </row>
    <row r="61" s="114" customFormat="1" ht="14.25" customHeight="1" spans="1:13">
      <c r="A61" s="137"/>
      <c r="B61" s="138" t="s">
        <v>29</v>
      </c>
      <c r="C61" s="139"/>
      <c r="D61" s="139"/>
      <c r="E61" s="140"/>
      <c r="F61" s="141"/>
      <c r="G61" s="128"/>
      <c r="H61" s="133"/>
      <c r="I61" s="128"/>
      <c r="J61" s="133"/>
      <c r="K61" s="133"/>
      <c r="L61" s="128"/>
      <c r="M61" s="128"/>
    </row>
    <row r="62" s="114" customFormat="1" ht="14.25" customHeight="1" spans="1:13">
      <c r="A62" s="162">
        <v>15</v>
      </c>
      <c r="B62" s="141" t="s">
        <v>65</v>
      </c>
      <c r="C62" s="141"/>
      <c r="D62" s="141"/>
      <c r="E62" s="141"/>
      <c r="F62" s="141"/>
      <c r="G62" s="128"/>
      <c r="H62" s="133"/>
      <c r="I62" s="128"/>
      <c r="J62" s="133"/>
      <c r="K62" s="133"/>
      <c r="L62" s="128"/>
      <c r="M62" s="128"/>
    </row>
    <row r="63" s="114" customFormat="1" ht="36" customHeight="1" spans="1:13">
      <c r="A63" s="148">
        <v>16</v>
      </c>
      <c r="B63" s="141" t="s">
        <v>66</v>
      </c>
      <c r="C63" s="141"/>
      <c r="D63" s="141"/>
      <c r="E63" s="141"/>
      <c r="F63" s="141"/>
      <c r="G63" s="128"/>
      <c r="H63" s="133"/>
      <c r="I63" s="128"/>
      <c r="J63" s="133"/>
      <c r="K63" s="133"/>
      <c r="L63" s="128"/>
      <c r="M63" s="128"/>
    </row>
    <row r="64" s="114" customFormat="1" ht="36" customHeight="1" spans="1:13">
      <c r="A64" s="137"/>
      <c r="B64" s="138" t="s">
        <v>29</v>
      </c>
      <c r="C64" s="139"/>
      <c r="D64" s="139"/>
      <c r="E64" s="140"/>
      <c r="F64" s="141"/>
      <c r="G64" s="128"/>
      <c r="H64" s="133"/>
      <c r="I64" s="128"/>
      <c r="J64" s="133"/>
      <c r="K64" s="133"/>
      <c r="L64" s="128"/>
      <c r="M64" s="128"/>
    </row>
    <row r="65" s="114" customFormat="1" ht="36" customHeight="1" spans="1:13">
      <c r="A65" s="162">
        <v>17</v>
      </c>
      <c r="B65" s="145" t="s">
        <v>67</v>
      </c>
      <c r="C65" s="145"/>
      <c r="D65" s="145"/>
      <c r="E65" s="145" t="s">
        <v>68</v>
      </c>
      <c r="F65" s="145"/>
      <c r="G65" s="198"/>
      <c r="H65" s="133"/>
      <c r="I65" s="198"/>
      <c r="J65" s="133"/>
      <c r="K65" s="133"/>
      <c r="L65" s="198"/>
      <c r="M65" s="198"/>
    </row>
    <row r="66" s="114" customFormat="1" ht="36" customHeight="1" spans="1:13">
      <c r="A66" s="162"/>
      <c r="B66" s="145"/>
      <c r="C66" s="145"/>
      <c r="D66" s="145"/>
      <c r="E66" s="145" t="s">
        <v>29</v>
      </c>
      <c r="F66" s="145"/>
      <c r="G66" s="198"/>
      <c r="H66" s="133"/>
      <c r="I66" s="198"/>
      <c r="J66" s="133"/>
      <c r="K66" s="133"/>
      <c r="L66" s="198"/>
      <c r="M66" s="198"/>
    </row>
    <row r="67" s="114" customFormat="1" ht="36" customHeight="1" spans="1:13">
      <c r="A67" s="162"/>
      <c r="B67" s="145"/>
      <c r="C67" s="145"/>
      <c r="D67" s="145"/>
      <c r="E67" s="199" t="s">
        <v>69</v>
      </c>
      <c r="F67" s="199"/>
      <c r="G67" s="128"/>
      <c r="H67" s="133"/>
      <c r="I67" s="128"/>
      <c r="J67" s="133"/>
      <c r="K67" s="133"/>
      <c r="L67" s="128"/>
      <c r="M67" s="128"/>
    </row>
    <row r="68" s="114" customFormat="1" ht="36" customHeight="1" spans="1:13">
      <c r="A68" s="162"/>
      <c r="B68" s="145"/>
      <c r="C68" s="145"/>
      <c r="D68" s="145"/>
      <c r="E68" s="199" t="s">
        <v>70</v>
      </c>
      <c r="F68" s="199"/>
      <c r="G68" s="128"/>
      <c r="H68" s="133"/>
      <c r="I68" s="128"/>
      <c r="J68" s="133"/>
      <c r="K68" s="133"/>
      <c r="L68" s="128"/>
      <c r="M68" s="128"/>
    </row>
    <row r="69" s="114" customFormat="1" ht="48" customHeight="1" spans="1:13">
      <c r="A69" s="162"/>
      <c r="B69" s="145"/>
      <c r="C69" s="145"/>
      <c r="D69" s="145"/>
      <c r="E69" s="200" t="s">
        <v>71</v>
      </c>
      <c r="F69" s="200"/>
      <c r="G69" s="128"/>
      <c r="H69" s="133"/>
      <c r="I69" s="128"/>
      <c r="J69" s="133"/>
      <c r="K69" s="133"/>
      <c r="L69" s="128"/>
      <c r="M69" s="128"/>
    </row>
    <row r="70" s="114" customFormat="1" ht="36" customHeight="1" spans="1:13">
      <c r="A70" s="162"/>
      <c r="B70" s="145"/>
      <c r="C70" s="145"/>
      <c r="D70" s="145"/>
      <c r="E70" s="200" t="s">
        <v>72</v>
      </c>
      <c r="F70" s="200"/>
      <c r="G70" s="128"/>
      <c r="H70" s="133"/>
      <c r="I70" s="128"/>
      <c r="J70" s="133"/>
      <c r="K70" s="133"/>
      <c r="L70" s="128"/>
      <c r="M70" s="128"/>
    </row>
    <row r="71" s="114" customFormat="1" ht="72" customHeight="1" spans="1:13">
      <c r="A71" s="162"/>
      <c r="B71" s="145"/>
      <c r="C71" s="145"/>
      <c r="D71" s="145"/>
      <c r="E71" s="201" t="s">
        <v>29</v>
      </c>
      <c r="F71" s="201"/>
      <c r="G71" s="128"/>
      <c r="H71" s="133"/>
      <c r="I71" s="128"/>
      <c r="J71" s="133"/>
      <c r="K71" s="133"/>
      <c r="L71" s="128"/>
      <c r="M71" s="128"/>
    </row>
    <row r="72" s="114" customFormat="1" ht="72" customHeight="1" spans="1:13">
      <c r="A72" s="162"/>
      <c r="B72" s="145"/>
      <c r="C72" s="145"/>
      <c r="D72" s="145"/>
      <c r="E72" s="202" t="s">
        <v>73</v>
      </c>
      <c r="F72" s="202"/>
      <c r="G72" s="128"/>
      <c r="H72" s="133"/>
      <c r="I72" s="128"/>
      <c r="J72" s="133"/>
      <c r="K72" s="133"/>
      <c r="L72" s="128"/>
      <c r="M72" s="128"/>
    </row>
    <row r="73" s="114" customFormat="1" ht="36" customHeight="1" spans="1:13">
      <c r="A73" s="162"/>
      <c r="B73" s="145"/>
      <c r="C73" s="145"/>
      <c r="D73" s="145"/>
      <c r="E73" s="201" t="s">
        <v>29</v>
      </c>
      <c r="F73" s="201"/>
      <c r="G73" s="128"/>
      <c r="H73" s="133"/>
      <c r="I73" s="128"/>
      <c r="J73" s="133"/>
      <c r="K73" s="133"/>
      <c r="L73" s="128"/>
      <c r="M73" s="128"/>
    </row>
    <row r="74" s="114" customFormat="1" ht="36" customHeight="1" spans="1:13">
      <c r="A74" s="162"/>
      <c r="B74" s="145"/>
      <c r="C74" s="145"/>
      <c r="D74" s="145"/>
      <c r="E74" s="199" t="s">
        <v>74</v>
      </c>
      <c r="F74" s="199"/>
      <c r="G74" s="128"/>
      <c r="H74" s="133"/>
      <c r="I74" s="128"/>
      <c r="J74" s="133"/>
      <c r="K74" s="133"/>
      <c r="L74" s="128"/>
      <c r="M74" s="128"/>
    </row>
    <row r="75" s="114" customFormat="1" ht="60" customHeight="1" spans="1:13">
      <c r="A75" s="162"/>
      <c r="B75" s="145"/>
      <c r="C75" s="145"/>
      <c r="D75" s="145"/>
      <c r="E75" s="199" t="s">
        <v>75</v>
      </c>
      <c r="F75" s="199"/>
      <c r="G75" s="128"/>
      <c r="H75" s="133"/>
      <c r="I75" s="128"/>
      <c r="J75" s="133"/>
      <c r="K75" s="133"/>
      <c r="L75" s="128"/>
      <c r="M75" s="128"/>
    </row>
    <row r="76" s="114" customFormat="1" ht="36" customHeight="1" spans="1:13">
      <c r="A76" s="162"/>
      <c r="B76" s="145"/>
      <c r="C76" s="145"/>
      <c r="D76" s="145"/>
      <c r="E76" s="199" t="s">
        <v>76</v>
      </c>
      <c r="F76" s="199"/>
      <c r="G76" s="128"/>
      <c r="H76" s="133"/>
      <c r="I76" s="128"/>
      <c r="J76" s="133"/>
      <c r="K76" s="133"/>
      <c r="L76" s="128"/>
      <c r="M76" s="128"/>
    </row>
    <row r="77" s="114" customFormat="1" ht="36" customHeight="1" spans="1:13">
      <c r="A77" s="162"/>
      <c r="B77" s="145"/>
      <c r="C77" s="145"/>
      <c r="D77" s="145"/>
      <c r="E77" s="199" t="s">
        <v>77</v>
      </c>
      <c r="F77" s="199"/>
      <c r="G77" s="128"/>
      <c r="H77" s="133"/>
      <c r="I77" s="128"/>
      <c r="J77" s="133"/>
      <c r="K77" s="133"/>
      <c r="L77" s="128"/>
      <c r="M77" s="128"/>
    </row>
    <row r="78" s="114" customFormat="1" ht="60" customHeight="1" spans="1:13">
      <c r="A78" s="162"/>
      <c r="B78" s="145"/>
      <c r="C78" s="145"/>
      <c r="D78" s="145"/>
      <c r="E78" s="199" t="s">
        <v>78</v>
      </c>
      <c r="F78" s="199"/>
      <c r="G78" s="128"/>
      <c r="H78" s="133"/>
      <c r="I78" s="128"/>
      <c r="J78" s="133"/>
      <c r="K78" s="133"/>
      <c r="L78" s="128"/>
      <c r="M78" s="128"/>
    </row>
    <row r="79" s="114" customFormat="1" ht="36" customHeight="1" spans="1:13">
      <c r="A79" s="162"/>
      <c r="B79" s="145"/>
      <c r="C79" s="145"/>
      <c r="D79" s="145"/>
      <c r="E79" s="199" t="s">
        <v>79</v>
      </c>
      <c r="F79" s="199"/>
      <c r="G79" s="128"/>
      <c r="H79" s="133"/>
      <c r="I79" s="128"/>
      <c r="J79" s="133"/>
      <c r="K79" s="133"/>
      <c r="L79" s="128"/>
      <c r="M79" s="128"/>
    </row>
    <row r="80" s="114" customFormat="1" ht="24" customHeight="1" spans="1:13">
      <c r="A80" s="162"/>
      <c r="B80" s="145"/>
      <c r="C80" s="145"/>
      <c r="D80" s="145"/>
      <c r="E80" s="199" t="s">
        <v>80</v>
      </c>
      <c r="F80" s="199"/>
      <c r="G80" s="128"/>
      <c r="H80" s="133"/>
      <c r="I80" s="128"/>
      <c r="J80" s="133"/>
      <c r="K80" s="133"/>
      <c r="L80" s="128"/>
      <c r="M80" s="128"/>
    </row>
    <row r="81" s="114" customFormat="1" ht="36" customHeight="1" spans="1:13">
      <c r="A81" s="162"/>
      <c r="B81" s="145"/>
      <c r="C81" s="145"/>
      <c r="D81" s="145"/>
      <c r="E81" s="199" t="s">
        <v>81</v>
      </c>
      <c r="F81" s="199"/>
      <c r="G81" s="128"/>
      <c r="H81" s="133"/>
      <c r="I81" s="128"/>
      <c r="J81" s="133"/>
      <c r="K81" s="133"/>
      <c r="L81" s="128"/>
      <c r="M81" s="128"/>
    </row>
    <row r="82" s="114" customFormat="1" ht="36" customHeight="1" spans="1:13">
      <c r="A82" s="162"/>
      <c r="B82" s="145"/>
      <c r="C82" s="145"/>
      <c r="D82" s="145"/>
      <c r="E82" s="200" t="s">
        <v>82</v>
      </c>
      <c r="F82" s="200"/>
      <c r="G82" s="128"/>
      <c r="H82" s="133"/>
      <c r="I82" s="128"/>
      <c r="J82" s="133"/>
      <c r="K82" s="133"/>
      <c r="L82" s="128"/>
      <c r="M82" s="128"/>
    </row>
    <row r="83" s="114" customFormat="1" ht="36" customHeight="1" spans="1:13">
      <c r="A83" s="162"/>
      <c r="B83" s="145"/>
      <c r="C83" s="145"/>
      <c r="D83" s="145"/>
      <c r="E83" s="200" t="s">
        <v>83</v>
      </c>
      <c r="F83" s="200"/>
      <c r="G83" s="128"/>
      <c r="H83" s="133"/>
      <c r="I83" s="128"/>
      <c r="J83" s="133"/>
      <c r="K83" s="133"/>
      <c r="L83" s="128"/>
      <c r="M83" s="128"/>
    </row>
    <row r="84" s="114" customFormat="1" ht="84" customHeight="1" spans="1:13">
      <c r="A84" s="162"/>
      <c r="B84" s="145"/>
      <c r="C84" s="145"/>
      <c r="D84" s="145"/>
      <c r="E84" s="200" t="s">
        <v>84</v>
      </c>
      <c r="F84" s="200"/>
      <c r="G84" s="128"/>
      <c r="H84" s="133"/>
      <c r="I84" s="128"/>
      <c r="J84" s="133"/>
      <c r="K84" s="133"/>
      <c r="L84" s="128"/>
      <c r="M84" s="128"/>
    </row>
    <row r="85" s="114" customFormat="1" ht="14.25" customHeight="1" spans="1:13">
      <c r="A85" s="162"/>
      <c r="B85" s="145"/>
      <c r="C85" s="145"/>
      <c r="D85" s="145"/>
      <c r="E85" s="200" t="s">
        <v>85</v>
      </c>
      <c r="F85" s="200"/>
      <c r="G85" s="128"/>
      <c r="H85" s="133"/>
      <c r="I85" s="128"/>
      <c r="J85" s="133"/>
      <c r="K85" s="133"/>
      <c r="L85" s="128"/>
      <c r="M85" s="128"/>
    </row>
    <row r="86" s="114" customFormat="1" ht="14.25" customHeight="1" spans="1:13">
      <c r="A86" s="162"/>
      <c r="B86" s="145"/>
      <c r="C86" s="145"/>
      <c r="D86" s="145"/>
      <c r="E86" s="200" t="s">
        <v>86</v>
      </c>
      <c r="F86" s="200"/>
      <c r="G86" s="128"/>
      <c r="H86" s="133"/>
      <c r="I86" s="128"/>
      <c r="J86" s="133"/>
      <c r="K86" s="133"/>
      <c r="L86" s="128"/>
      <c r="M86" s="128"/>
    </row>
    <row r="87" s="114" customFormat="1" ht="14.25" customHeight="1" spans="1:13">
      <c r="A87" s="162"/>
      <c r="B87" s="145"/>
      <c r="C87" s="145"/>
      <c r="D87" s="145"/>
      <c r="E87" s="200" t="s">
        <v>87</v>
      </c>
      <c r="F87" s="200"/>
      <c r="G87" s="128"/>
      <c r="H87" s="133"/>
      <c r="I87" s="128"/>
      <c r="J87" s="133"/>
      <c r="K87" s="133"/>
      <c r="L87" s="128"/>
      <c r="M87" s="128"/>
    </row>
    <row r="88" s="114" customFormat="1" ht="14.25" customHeight="1" spans="1:13">
      <c r="A88" s="203" t="s">
        <v>88</v>
      </c>
      <c r="B88" s="204"/>
      <c r="C88" s="204"/>
      <c r="D88" s="204"/>
      <c r="E88" s="205"/>
      <c r="F88" s="206"/>
      <c r="G88" s="207">
        <f t="shared" ref="G88:M88" si="4">G92+G93+G99+G101</f>
        <v>2947.6</v>
      </c>
      <c r="H88" s="207"/>
      <c r="I88" s="207">
        <f t="shared" si="4"/>
        <v>2947.6</v>
      </c>
      <c r="J88" s="207">
        <f t="shared" ref="J88:J90" si="5">J89</f>
        <v>2685</v>
      </c>
      <c r="K88" s="207"/>
      <c r="L88" s="207">
        <f t="shared" si="4"/>
        <v>2947.6</v>
      </c>
      <c r="M88" s="207">
        <f t="shared" si="4"/>
        <v>2947.6</v>
      </c>
    </row>
    <row r="89" s="114" customFormat="1" ht="14.25" customHeight="1" spans="1:13">
      <c r="A89" s="203" t="s">
        <v>89</v>
      </c>
      <c r="B89" s="204"/>
      <c r="C89" s="204"/>
      <c r="D89" s="204"/>
      <c r="E89" s="205"/>
      <c r="F89" s="206"/>
      <c r="G89" s="128">
        <f t="shared" ref="G89:M89" si="6">G91</f>
        <v>2685</v>
      </c>
      <c r="H89" s="128"/>
      <c r="I89" s="128">
        <f t="shared" si="6"/>
        <v>2685</v>
      </c>
      <c r="J89" s="207">
        <f t="shared" si="5"/>
        <v>2685</v>
      </c>
      <c r="K89" s="244"/>
      <c r="L89" s="128">
        <f t="shared" si="6"/>
        <v>2685</v>
      </c>
      <c r="M89" s="128">
        <f t="shared" si="6"/>
        <v>2685</v>
      </c>
    </row>
    <row r="90" s="114" customFormat="1" ht="14.25" customHeight="1" spans="1:13">
      <c r="A90" s="203" t="s">
        <v>90</v>
      </c>
      <c r="B90" s="204"/>
      <c r="C90" s="204"/>
      <c r="D90" s="204"/>
      <c r="E90" s="205"/>
      <c r="F90" s="206"/>
      <c r="G90" s="207">
        <f t="shared" ref="G90:M90" si="7">G91</f>
        <v>2685</v>
      </c>
      <c r="H90" s="207"/>
      <c r="I90" s="207">
        <f t="shared" si="7"/>
        <v>2685</v>
      </c>
      <c r="J90" s="207">
        <f t="shared" si="5"/>
        <v>2685</v>
      </c>
      <c r="K90" s="207"/>
      <c r="L90" s="207">
        <f t="shared" si="7"/>
        <v>2685</v>
      </c>
      <c r="M90" s="207">
        <f t="shared" si="7"/>
        <v>2685</v>
      </c>
    </row>
    <row r="91" s="114" customFormat="1" ht="14.25" customHeight="1" spans="1:13">
      <c r="A91" s="208">
        <v>1</v>
      </c>
      <c r="B91" s="209" t="s">
        <v>18</v>
      </c>
      <c r="C91" s="209"/>
      <c r="D91" s="209"/>
      <c r="E91" s="209"/>
      <c r="F91" s="209"/>
      <c r="G91" s="207">
        <f t="shared" ref="G91:J91" si="8">G92+G93</f>
        <v>2685</v>
      </c>
      <c r="H91" s="207"/>
      <c r="I91" s="207">
        <f t="shared" si="8"/>
        <v>2685</v>
      </c>
      <c r="J91" s="207">
        <f t="shared" si="8"/>
        <v>2685</v>
      </c>
      <c r="K91" s="207"/>
      <c r="L91" s="207">
        <f>L92+L93</f>
        <v>2685</v>
      </c>
      <c r="M91" s="207">
        <f>M92+M93</f>
        <v>2685</v>
      </c>
    </row>
    <row r="92" s="114" customFormat="1" ht="14.25" customHeight="1" spans="1:13">
      <c r="A92" s="210"/>
      <c r="B92" s="211" t="s">
        <v>19</v>
      </c>
      <c r="C92" s="211"/>
      <c r="D92" s="211"/>
      <c r="E92" s="211"/>
      <c r="F92" s="211"/>
      <c r="G92" s="187">
        <v>1967</v>
      </c>
      <c r="H92" s="212" t="s">
        <v>91</v>
      </c>
      <c r="I92" s="187">
        <v>1967</v>
      </c>
      <c r="J92" s="242">
        <v>1967</v>
      </c>
      <c r="K92" s="245" t="s">
        <v>92</v>
      </c>
      <c r="L92" s="187">
        <v>1967</v>
      </c>
      <c r="M92" s="187">
        <v>1967</v>
      </c>
    </row>
    <row r="93" s="114" customFormat="1" ht="14.25" customHeight="1" spans="1:13">
      <c r="A93" s="210"/>
      <c r="B93" s="211" t="s">
        <v>22</v>
      </c>
      <c r="C93" s="211"/>
      <c r="D93" s="211"/>
      <c r="E93" s="211"/>
      <c r="F93" s="211"/>
      <c r="G93" s="187">
        <v>718</v>
      </c>
      <c r="H93" s="212" t="s">
        <v>91</v>
      </c>
      <c r="I93" s="187">
        <v>718</v>
      </c>
      <c r="J93" s="132">
        <v>718</v>
      </c>
      <c r="K93" s="245" t="s">
        <v>92</v>
      </c>
      <c r="L93" s="187">
        <v>718</v>
      </c>
      <c r="M93" s="187">
        <v>718</v>
      </c>
    </row>
    <row r="94" s="114" customFormat="1" ht="14.25" customHeight="1" spans="1:13">
      <c r="A94" s="213"/>
      <c r="B94" s="211" t="s">
        <v>23</v>
      </c>
      <c r="C94" s="211"/>
      <c r="D94" s="211"/>
      <c r="E94" s="211"/>
      <c r="F94" s="211"/>
      <c r="G94" s="128"/>
      <c r="H94" s="128"/>
      <c r="I94" s="128"/>
      <c r="J94" s="128"/>
      <c r="K94" s="128"/>
      <c r="L94" s="128"/>
      <c r="M94" s="128"/>
    </row>
    <row r="95" s="114" customFormat="1" ht="14.25" customHeight="1" spans="1:13">
      <c r="A95" s="214">
        <v>2</v>
      </c>
      <c r="B95" s="215" t="s">
        <v>26</v>
      </c>
      <c r="C95" s="216"/>
      <c r="D95" s="216"/>
      <c r="E95" s="217"/>
      <c r="F95" s="218"/>
      <c r="G95" s="128"/>
      <c r="H95" s="219"/>
      <c r="I95" s="128"/>
      <c r="J95" s="207"/>
      <c r="K95" s="244"/>
      <c r="L95" s="128"/>
      <c r="M95" s="128"/>
    </row>
    <row r="96" s="114" customFormat="1" ht="14.25" customHeight="1" spans="1:13">
      <c r="A96" s="214"/>
      <c r="B96" s="138" t="s">
        <v>29</v>
      </c>
      <c r="C96" s="139"/>
      <c r="D96" s="139"/>
      <c r="E96" s="140"/>
      <c r="F96" s="141"/>
      <c r="G96" s="128"/>
      <c r="H96" s="185"/>
      <c r="I96" s="128"/>
      <c r="J96" s="185"/>
      <c r="K96" s="185"/>
      <c r="L96" s="128"/>
      <c r="M96" s="128"/>
    </row>
    <row r="97" s="114" customFormat="1" ht="14.25" customHeight="1" spans="1:13">
      <c r="A97" s="208">
        <v>3</v>
      </c>
      <c r="B97" s="215" t="s">
        <v>93</v>
      </c>
      <c r="C97" s="216"/>
      <c r="D97" s="216"/>
      <c r="E97" s="217"/>
      <c r="F97" s="218"/>
      <c r="G97" s="128"/>
      <c r="H97" s="185"/>
      <c r="I97" s="128"/>
      <c r="J97" s="185"/>
      <c r="K97" s="185"/>
      <c r="L97" s="128"/>
      <c r="M97" s="128"/>
    </row>
    <row r="98" s="114" customFormat="1" ht="14.25" customHeight="1" spans="1:13">
      <c r="A98" s="213"/>
      <c r="B98" s="138" t="s">
        <v>29</v>
      </c>
      <c r="C98" s="139"/>
      <c r="D98" s="139"/>
      <c r="E98" s="140"/>
      <c r="F98" s="141"/>
      <c r="G98" s="128"/>
      <c r="H98" s="185"/>
      <c r="I98" s="128"/>
      <c r="J98" s="185"/>
      <c r="K98" s="185"/>
      <c r="L98" s="128"/>
      <c r="M98" s="128"/>
    </row>
    <row r="99" s="114" customFormat="1" ht="14.25" customHeight="1" spans="1:13">
      <c r="A99" s="208">
        <v>4</v>
      </c>
      <c r="B99" s="215" t="s">
        <v>94</v>
      </c>
      <c r="C99" s="216"/>
      <c r="D99" s="216"/>
      <c r="E99" s="217"/>
      <c r="F99" s="218"/>
      <c r="G99" s="128">
        <v>14.6</v>
      </c>
      <c r="H99" s="220" t="s">
        <v>95</v>
      </c>
      <c r="I99" s="128">
        <v>14.6</v>
      </c>
      <c r="J99" s="185">
        <v>0</v>
      </c>
      <c r="K99" s="188" t="s">
        <v>96</v>
      </c>
      <c r="L99" s="128">
        <v>14.6</v>
      </c>
      <c r="M99" s="128">
        <v>14.6</v>
      </c>
    </row>
    <row r="100" s="114" customFormat="1" ht="14.25" customHeight="1" spans="1:13">
      <c r="A100" s="213"/>
      <c r="B100" s="138" t="s">
        <v>29</v>
      </c>
      <c r="C100" s="139"/>
      <c r="D100" s="139"/>
      <c r="E100" s="140"/>
      <c r="F100" s="141"/>
      <c r="G100" s="128"/>
      <c r="H100" s="185"/>
      <c r="I100" s="128"/>
      <c r="J100" s="185"/>
      <c r="K100" s="185"/>
      <c r="L100" s="128"/>
      <c r="M100" s="128"/>
    </row>
    <row r="101" s="114" customFormat="1" ht="14.25" customHeight="1" spans="1:13">
      <c r="A101" s="208">
        <v>5</v>
      </c>
      <c r="B101" s="215" t="s">
        <v>49</v>
      </c>
      <c r="C101" s="216"/>
      <c r="D101" s="216"/>
      <c r="E101" s="217"/>
      <c r="F101" s="218"/>
      <c r="G101" s="221">
        <v>248</v>
      </c>
      <c r="H101" s="219" t="s">
        <v>97</v>
      </c>
      <c r="I101" s="133">
        <v>248</v>
      </c>
      <c r="J101" s="185">
        <v>0</v>
      </c>
      <c r="K101" s="188" t="s">
        <v>96</v>
      </c>
      <c r="L101" s="133">
        <v>248</v>
      </c>
      <c r="M101" s="133">
        <v>248</v>
      </c>
    </row>
    <row r="102" s="114" customFormat="1" ht="14.25" customHeight="1" spans="1:13">
      <c r="A102" s="213"/>
      <c r="B102" s="138" t="s">
        <v>29</v>
      </c>
      <c r="C102" s="139"/>
      <c r="D102" s="139"/>
      <c r="E102" s="140"/>
      <c r="F102" s="141"/>
      <c r="G102" s="133"/>
      <c r="H102" s="185"/>
      <c r="I102" s="133"/>
      <c r="J102" s="185"/>
      <c r="K102" s="185"/>
      <c r="L102" s="133"/>
      <c r="M102" s="133"/>
    </row>
    <row r="103" s="114" customFormat="1" ht="14.25" customHeight="1" spans="1:13">
      <c r="A103" s="208">
        <v>6</v>
      </c>
      <c r="B103" s="222" t="s">
        <v>98</v>
      </c>
      <c r="C103" s="223"/>
      <c r="D103" s="223"/>
      <c r="E103" s="224"/>
      <c r="F103" s="220"/>
      <c r="G103" s="133"/>
      <c r="H103" s="185"/>
      <c r="I103" s="133"/>
      <c r="J103" s="185"/>
      <c r="K103" s="185"/>
      <c r="L103" s="133"/>
      <c r="M103" s="133"/>
    </row>
    <row r="104" s="114" customFormat="1" ht="14.25" customHeight="1" spans="1:13">
      <c r="A104" s="210"/>
      <c r="B104" s="225"/>
      <c r="C104" s="226"/>
      <c r="D104" s="226"/>
      <c r="E104" s="227"/>
      <c r="F104" s="220"/>
      <c r="G104" s="128"/>
      <c r="H104" s="185"/>
      <c r="I104" s="128"/>
      <c r="J104" s="185"/>
      <c r="K104" s="185"/>
      <c r="L104" s="128"/>
      <c r="M104" s="128"/>
    </row>
    <row r="105" s="114" customFormat="1" ht="14.25" customHeight="1" spans="1:13">
      <c r="A105" s="213"/>
      <c r="B105" s="228"/>
      <c r="C105" s="229"/>
      <c r="D105" s="229"/>
      <c r="E105" s="230"/>
      <c r="F105" s="220"/>
      <c r="G105" s="128"/>
      <c r="H105" s="185"/>
      <c r="I105" s="128"/>
      <c r="J105" s="185"/>
      <c r="K105" s="185"/>
      <c r="L105" s="128"/>
      <c r="M105" s="128"/>
    </row>
    <row r="106" s="114" customFormat="1" ht="14.25" customHeight="1" spans="1:13">
      <c r="A106" s="208">
        <v>7</v>
      </c>
      <c r="B106" s="215" t="s">
        <v>99</v>
      </c>
      <c r="C106" s="216"/>
      <c r="D106" s="216"/>
      <c r="E106" s="217"/>
      <c r="F106" s="218"/>
      <c r="G106" s="128"/>
      <c r="H106" s="185"/>
      <c r="I106" s="128"/>
      <c r="J106" s="185"/>
      <c r="K106" s="185"/>
      <c r="L106" s="128"/>
      <c r="M106" s="128"/>
    </row>
    <row r="107" s="114" customFormat="1" ht="14.25" customHeight="1" spans="1:13">
      <c r="A107" s="213"/>
      <c r="B107" s="138" t="s">
        <v>29</v>
      </c>
      <c r="C107" s="139"/>
      <c r="D107" s="139"/>
      <c r="E107" s="140"/>
      <c r="F107" s="141"/>
      <c r="G107" s="128"/>
      <c r="H107" s="185"/>
      <c r="I107" s="128"/>
      <c r="J107" s="185"/>
      <c r="K107" s="185"/>
      <c r="L107" s="128"/>
      <c r="M107" s="128"/>
    </row>
    <row r="108" s="114" customFormat="1" ht="14.25" customHeight="1" spans="1:13">
      <c r="A108" s="208">
        <v>8</v>
      </c>
      <c r="B108" s="215" t="s">
        <v>100</v>
      </c>
      <c r="C108" s="216"/>
      <c r="D108" s="216"/>
      <c r="E108" s="217"/>
      <c r="F108" s="218"/>
      <c r="G108" s="185"/>
      <c r="H108" s="185"/>
      <c r="I108" s="185"/>
      <c r="J108" s="185"/>
      <c r="K108" s="185"/>
      <c r="L108" s="185"/>
      <c r="M108" s="185"/>
    </row>
    <row r="109" s="114" customFormat="1" ht="14.25" customHeight="1" spans="1:13">
      <c r="A109" s="213"/>
      <c r="B109" s="138" t="s">
        <v>29</v>
      </c>
      <c r="C109" s="139"/>
      <c r="D109" s="139"/>
      <c r="E109" s="140"/>
      <c r="F109" s="141"/>
      <c r="G109" s="185"/>
      <c r="H109" s="185"/>
      <c r="I109" s="185"/>
      <c r="J109" s="185"/>
      <c r="K109" s="185"/>
      <c r="L109" s="185"/>
      <c r="M109" s="185"/>
    </row>
    <row r="110" s="114" customFormat="1" ht="14.25" customHeight="1" spans="1:13">
      <c r="A110" s="208">
        <v>9</v>
      </c>
      <c r="B110" s="215" t="s">
        <v>101</v>
      </c>
      <c r="C110" s="216"/>
      <c r="D110" s="216"/>
      <c r="E110" s="217"/>
      <c r="F110" s="218"/>
      <c r="G110" s="128"/>
      <c r="H110" s="185"/>
      <c r="I110" s="128"/>
      <c r="J110" s="185"/>
      <c r="K110" s="185"/>
      <c r="L110" s="128"/>
      <c r="M110" s="128"/>
    </row>
    <row r="111" s="114" customFormat="1" ht="14.25" customHeight="1" spans="1:13">
      <c r="A111" s="213"/>
      <c r="B111" s="138" t="s">
        <v>29</v>
      </c>
      <c r="C111" s="139"/>
      <c r="D111" s="139"/>
      <c r="E111" s="140"/>
      <c r="F111" s="141"/>
      <c r="G111" s="128"/>
      <c r="H111" s="185"/>
      <c r="I111" s="128"/>
      <c r="J111" s="185"/>
      <c r="K111" s="185"/>
      <c r="L111" s="128"/>
      <c r="M111" s="128"/>
    </row>
    <row r="112" s="114" customFormat="1" ht="14.25" customHeight="1" spans="1:13">
      <c r="A112" s="214">
        <v>10</v>
      </c>
      <c r="B112" s="231" t="s">
        <v>102</v>
      </c>
      <c r="C112" s="232"/>
      <c r="D112" s="232"/>
      <c r="E112" s="233"/>
      <c r="F112" s="234"/>
      <c r="G112" s="128"/>
      <c r="H112" s="185"/>
      <c r="I112" s="128"/>
      <c r="J112" s="185"/>
      <c r="K112" s="185"/>
      <c r="L112" s="128"/>
      <c r="M112" s="128"/>
    </row>
    <row r="113" s="114" customFormat="1" ht="14.25" customHeight="1" spans="1:13">
      <c r="A113" s="214"/>
      <c r="B113" s="138" t="s">
        <v>29</v>
      </c>
      <c r="C113" s="139"/>
      <c r="D113" s="139"/>
      <c r="E113" s="140"/>
      <c r="F113" s="141"/>
      <c r="G113" s="128"/>
      <c r="H113" s="185"/>
      <c r="I113" s="128"/>
      <c r="J113" s="185"/>
      <c r="K113" s="185"/>
      <c r="L113" s="128"/>
      <c r="M113" s="128"/>
    </row>
    <row r="114" s="114" customFormat="1" ht="14.25" customHeight="1" spans="1:13">
      <c r="A114" s="203" t="s">
        <v>103</v>
      </c>
      <c r="B114" s="204"/>
      <c r="C114" s="204"/>
      <c r="D114" s="204"/>
      <c r="E114" s="205"/>
      <c r="F114" s="206"/>
      <c r="G114" s="207">
        <v>937</v>
      </c>
      <c r="H114" s="207"/>
      <c r="I114" s="207">
        <v>937</v>
      </c>
      <c r="J114" s="207">
        <v>815</v>
      </c>
      <c r="K114" s="207"/>
      <c r="L114" s="207">
        <v>937</v>
      </c>
      <c r="M114" s="207">
        <v>937</v>
      </c>
    </row>
    <row r="115" s="114" customFormat="1" ht="14.25" customHeight="1" spans="1:13">
      <c r="A115" s="203" t="s">
        <v>89</v>
      </c>
      <c r="B115" s="204"/>
      <c r="C115" s="204"/>
      <c r="D115" s="204"/>
      <c r="E115" s="205"/>
      <c r="F115" s="206"/>
      <c r="G115" s="235"/>
      <c r="H115" s="235"/>
      <c r="I115" s="235"/>
      <c r="J115" s="235"/>
      <c r="K115" s="235"/>
      <c r="L115" s="235"/>
      <c r="M115" s="235"/>
    </row>
    <row r="116" s="114" customFormat="1" ht="14.25" customHeight="1" spans="1:13">
      <c r="A116" s="203" t="s">
        <v>90</v>
      </c>
      <c r="B116" s="204"/>
      <c r="C116" s="204"/>
      <c r="D116" s="204"/>
      <c r="E116" s="205"/>
      <c r="F116" s="206"/>
      <c r="G116" s="207"/>
      <c r="H116" s="207"/>
      <c r="I116" s="207"/>
      <c r="J116" s="207"/>
      <c r="K116" s="207"/>
      <c r="L116" s="207"/>
      <c r="M116" s="207"/>
    </row>
    <row r="117" s="114" customFormat="1" ht="14.25" customHeight="1" spans="1:13">
      <c r="A117" s="236">
        <v>1</v>
      </c>
      <c r="B117" s="237" t="s">
        <v>18</v>
      </c>
      <c r="C117" s="237"/>
      <c r="D117" s="237"/>
      <c r="E117" s="237"/>
      <c r="F117" s="237"/>
      <c r="G117" s="207"/>
      <c r="H117" s="207"/>
      <c r="I117" s="207"/>
      <c r="J117" s="207"/>
      <c r="K117" s="207"/>
      <c r="L117" s="207"/>
      <c r="M117" s="207"/>
    </row>
    <row r="118" s="114" customFormat="1" ht="14.25" customHeight="1" spans="1:13">
      <c r="A118" s="238"/>
      <c r="B118" s="239" t="s">
        <v>104</v>
      </c>
      <c r="C118" s="240"/>
      <c r="D118" s="240"/>
      <c r="E118" s="241"/>
      <c r="F118" s="237"/>
      <c r="G118" s="207"/>
      <c r="H118" s="207"/>
      <c r="I118" s="207"/>
      <c r="J118" s="207"/>
      <c r="K118" s="207"/>
      <c r="L118" s="207"/>
      <c r="M118" s="207"/>
    </row>
    <row r="119" s="114" customFormat="1" ht="14.25" spans="1:13">
      <c r="A119" s="203" t="s">
        <v>105</v>
      </c>
      <c r="B119" s="204"/>
      <c r="C119" s="204"/>
      <c r="D119" s="204"/>
      <c r="E119" s="205"/>
      <c r="F119" s="206"/>
      <c r="G119" s="207">
        <f t="shared" ref="G119:J119" si="9">G120</f>
        <v>2839.15</v>
      </c>
      <c r="H119" s="207">
        <f t="shared" si="9"/>
        <v>0</v>
      </c>
      <c r="I119" s="207">
        <f t="shared" si="9"/>
        <v>2839.15</v>
      </c>
      <c r="J119" s="207">
        <v>2839.15</v>
      </c>
      <c r="K119" s="207"/>
      <c r="L119" s="207">
        <f>L120</f>
        <v>2839.15</v>
      </c>
      <c r="M119" s="207">
        <f>M120</f>
        <v>2839.15</v>
      </c>
    </row>
    <row r="120" s="114" customFormat="1" ht="14.25" spans="1:13">
      <c r="A120" s="203" t="s">
        <v>89</v>
      </c>
      <c r="B120" s="204"/>
      <c r="C120" s="204"/>
      <c r="D120" s="204"/>
      <c r="E120" s="205"/>
      <c r="F120" s="206"/>
      <c r="G120" s="207">
        <f t="shared" ref="G120:J120" si="10">G121</f>
        <v>2839.15</v>
      </c>
      <c r="H120" s="207">
        <f t="shared" si="10"/>
        <v>0</v>
      </c>
      <c r="I120" s="207">
        <f t="shared" si="10"/>
        <v>2839.15</v>
      </c>
      <c r="J120" s="207">
        <v>2839.15</v>
      </c>
      <c r="K120" s="207"/>
      <c r="L120" s="207">
        <f t="shared" ref="L119:L121" si="11">L121</f>
        <v>2839.15</v>
      </c>
      <c r="M120" s="207">
        <f t="shared" ref="M119:M121" si="12">M121</f>
        <v>2839.15</v>
      </c>
    </row>
    <row r="121" s="114" customFormat="1" ht="14.25" spans="1:13">
      <c r="A121" s="203" t="s">
        <v>90</v>
      </c>
      <c r="B121" s="204"/>
      <c r="C121" s="204"/>
      <c r="D121" s="204"/>
      <c r="E121" s="205"/>
      <c r="F121" s="206"/>
      <c r="G121" s="207">
        <f t="shared" ref="G121:J121" si="13">G122</f>
        <v>2839.15</v>
      </c>
      <c r="H121" s="207">
        <f t="shared" si="13"/>
        <v>0</v>
      </c>
      <c r="I121" s="207">
        <f t="shared" si="13"/>
        <v>2839.15</v>
      </c>
      <c r="J121" s="207">
        <v>2839.15</v>
      </c>
      <c r="K121" s="207"/>
      <c r="L121" s="207">
        <f t="shared" si="11"/>
        <v>2839.15</v>
      </c>
      <c r="M121" s="207">
        <f t="shared" si="12"/>
        <v>2839.15</v>
      </c>
    </row>
    <row r="122" s="114" customFormat="1" ht="24" spans="1:13">
      <c r="A122" s="236">
        <v>1</v>
      </c>
      <c r="B122" s="237" t="s">
        <v>106</v>
      </c>
      <c r="C122" s="237"/>
      <c r="D122" s="237"/>
      <c r="E122" s="237"/>
      <c r="F122" s="237"/>
      <c r="G122" s="242">
        <v>2839.15</v>
      </c>
      <c r="H122" s="242"/>
      <c r="I122" s="242">
        <v>2839.15</v>
      </c>
      <c r="J122" s="242">
        <v>2839.15</v>
      </c>
      <c r="K122" s="242" t="s">
        <v>107</v>
      </c>
      <c r="L122" s="242">
        <v>2839.15</v>
      </c>
      <c r="M122" s="242">
        <v>2839.15</v>
      </c>
    </row>
    <row r="123" s="114" customFormat="1" ht="24" spans="1:13">
      <c r="A123" s="243"/>
      <c r="B123" s="138" t="s">
        <v>29</v>
      </c>
      <c r="C123" s="139"/>
      <c r="D123" s="139"/>
      <c r="E123" s="140"/>
      <c r="F123" s="141"/>
      <c r="G123" s="242">
        <v>2839.15</v>
      </c>
      <c r="H123" s="242"/>
      <c r="I123" s="242">
        <v>2839.15</v>
      </c>
      <c r="J123" s="242">
        <v>2839.15</v>
      </c>
      <c r="K123" s="242" t="s">
        <v>107</v>
      </c>
      <c r="L123" s="242">
        <v>2839.15</v>
      </c>
      <c r="M123" s="242">
        <v>2839.15</v>
      </c>
    </row>
    <row r="124" s="114" customFormat="1" ht="14.25"/>
  </sheetData>
  <mergeCells count="139">
    <mergeCell ref="A1:C1"/>
    <mergeCell ref="A2:M2"/>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5:E35"/>
    <mergeCell ref="C36:E36"/>
    <mergeCell ref="C37:E37"/>
    <mergeCell ref="B38:E38"/>
    <mergeCell ref="B39:E39"/>
    <mergeCell ref="B40:E40"/>
    <mergeCell ref="B41:E41"/>
    <mergeCell ref="B42:E42"/>
    <mergeCell ref="B46:E46"/>
    <mergeCell ref="B47:E47"/>
    <mergeCell ref="B48:E48"/>
    <mergeCell ref="B49:E49"/>
    <mergeCell ref="B50:E50"/>
    <mergeCell ref="B51:E51"/>
    <mergeCell ref="B52:E52"/>
    <mergeCell ref="B53:E53"/>
    <mergeCell ref="B54:E54"/>
    <mergeCell ref="B55:E55"/>
    <mergeCell ref="B56:E56"/>
    <mergeCell ref="B57:E57"/>
    <mergeCell ref="B58:E58"/>
    <mergeCell ref="B61:E61"/>
    <mergeCell ref="B62:E62"/>
    <mergeCell ref="B63:E63"/>
    <mergeCell ref="B64:E64"/>
    <mergeCell ref="A88:E88"/>
    <mergeCell ref="A89:E89"/>
    <mergeCell ref="A90:E90"/>
    <mergeCell ref="B91:E91"/>
    <mergeCell ref="B92:E92"/>
    <mergeCell ref="B93:E93"/>
    <mergeCell ref="B94:E94"/>
    <mergeCell ref="B95:E95"/>
    <mergeCell ref="B96:E96"/>
    <mergeCell ref="B97:E97"/>
    <mergeCell ref="B98:E98"/>
    <mergeCell ref="B99:E99"/>
    <mergeCell ref="B100:E100"/>
    <mergeCell ref="B101:E101"/>
    <mergeCell ref="B102:E102"/>
    <mergeCell ref="B106:E106"/>
    <mergeCell ref="B107:E107"/>
    <mergeCell ref="B108:E108"/>
    <mergeCell ref="B109:E109"/>
    <mergeCell ref="B110:E110"/>
    <mergeCell ref="B111:E111"/>
    <mergeCell ref="B112:E112"/>
    <mergeCell ref="B113:E113"/>
    <mergeCell ref="A114:E114"/>
    <mergeCell ref="A115:E115"/>
    <mergeCell ref="A116:E116"/>
    <mergeCell ref="B117:E117"/>
    <mergeCell ref="B118:E118"/>
    <mergeCell ref="A119:E119"/>
    <mergeCell ref="A120:E120"/>
    <mergeCell ref="A121:E121"/>
    <mergeCell ref="B122:E122"/>
    <mergeCell ref="B123:E123"/>
    <mergeCell ref="A4:A5"/>
    <mergeCell ref="A11:A18"/>
    <mergeCell ref="A19:A20"/>
    <mergeCell ref="A21:A32"/>
    <mergeCell ref="A33:A37"/>
    <mergeCell ref="A38:A39"/>
    <mergeCell ref="A40:A41"/>
    <mergeCell ref="A42:A47"/>
    <mergeCell ref="A48:A49"/>
    <mergeCell ref="A50:A51"/>
    <mergeCell ref="A52:A53"/>
    <mergeCell ref="A55:A56"/>
    <mergeCell ref="A57:A58"/>
    <mergeCell ref="A59:A61"/>
    <mergeCell ref="A63:A64"/>
    <mergeCell ref="A65:A87"/>
    <mergeCell ref="A91:A94"/>
    <mergeCell ref="A95:A96"/>
    <mergeCell ref="A97:A98"/>
    <mergeCell ref="A99:A100"/>
    <mergeCell ref="A101:A102"/>
    <mergeCell ref="A103:A105"/>
    <mergeCell ref="A106:A107"/>
    <mergeCell ref="A108:A109"/>
    <mergeCell ref="A110:A111"/>
    <mergeCell ref="A112:A113"/>
    <mergeCell ref="A117:A118"/>
    <mergeCell ref="A122:A123"/>
    <mergeCell ref="B21:B32"/>
    <mergeCell ref="B33:B37"/>
    <mergeCell ref="C22:C30"/>
    <mergeCell ref="F4:F5"/>
    <mergeCell ref="F43:F45"/>
    <mergeCell ref="G4:G5"/>
    <mergeCell ref="G43:G45"/>
    <mergeCell ref="H4:H5"/>
    <mergeCell ref="H43:H45"/>
    <mergeCell ref="I4:I5"/>
    <mergeCell ref="I43:I45"/>
    <mergeCell ref="J43:J45"/>
    <mergeCell ref="K4:K5"/>
    <mergeCell ref="K43:K45"/>
    <mergeCell ref="L4:L5"/>
    <mergeCell ref="L43:L45"/>
    <mergeCell ref="M4:M5"/>
    <mergeCell ref="M43:M45"/>
    <mergeCell ref="B4:E5"/>
    <mergeCell ref="C33:E34"/>
    <mergeCell ref="B43:E45"/>
    <mergeCell ref="B59:E60"/>
    <mergeCell ref="B65:D87"/>
    <mergeCell ref="B103:E105"/>
  </mergeCells>
  <pageMargins left="0.700694444444445" right="0.700694444444445" top="0.751388888888889" bottom="0.751388888888889" header="0.298611111111111" footer="0.298611111111111"/>
  <pageSetup paperSize="9" scale="5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3"/>
  <sheetViews>
    <sheetView tabSelected="1" zoomScale="115" zoomScaleNormal="115" workbookViewId="0">
      <pane ySplit="4" topLeftCell="A5" activePane="bottomLeft" state="frozen"/>
      <selection/>
      <selection pane="bottomLeft" activeCell="E11" sqref="E11"/>
    </sheetView>
  </sheetViews>
  <sheetFormatPr defaultColWidth="9" defaultRowHeight="13.5"/>
  <cols>
    <col min="3" max="3" width="26.1333333333333" customWidth="1"/>
    <col min="5" max="5" width="59.25" customWidth="1"/>
    <col min="6" max="7" width="9" customWidth="1"/>
    <col min="8" max="8" width="11.3833333333333" customWidth="1"/>
    <col min="9" max="9" width="12.1333333333333" style="46" customWidth="1"/>
    <col min="10" max="10" width="10.8833333333333" customWidth="1"/>
    <col min="11" max="11" width="46.6333333333333" style="47" customWidth="1"/>
    <col min="12" max="13" width="11.8833333333333" style="48" customWidth="1"/>
    <col min="14" max="14" width="10.3833333333333" style="48" customWidth="1"/>
    <col min="15" max="15" width="9.25" style="48" customWidth="1"/>
    <col min="16" max="16" width="9" style="48" customWidth="1"/>
    <col min="17" max="17" width="9.25" style="48" customWidth="1"/>
    <col min="18" max="22" width="9" style="48" customWidth="1"/>
    <col min="23" max="24" width="9.25" style="48" customWidth="1"/>
    <col min="25" max="25" width="9" style="48" customWidth="1"/>
    <col min="26" max="26" width="9.25" style="48" customWidth="1"/>
    <col min="27" max="27" width="14.3833333333333" style="48" customWidth="1"/>
    <col min="28" max="28" width="17.3833333333333" style="48" customWidth="1"/>
    <col min="29" max="35" width="9" style="48"/>
    <col min="36" max="36" width="13.75" style="48" customWidth="1"/>
    <col min="37" max="37" width="9" style="48"/>
  </cols>
  <sheetData>
    <row r="1" ht="47.25" spans="1:37">
      <c r="A1" s="49" t="s">
        <v>108</v>
      </c>
      <c r="B1" s="50"/>
      <c r="C1" s="50"/>
      <c r="D1" s="50"/>
      <c r="E1" s="51"/>
      <c r="F1" s="51"/>
      <c r="G1" s="51"/>
      <c r="H1" s="51"/>
      <c r="I1" s="70"/>
      <c r="J1" s="71"/>
      <c r="K1" s="72"/>
      <c r="L1" s="51"/>
      <c r="M1" s="51"/>
      <c r="N1" s="51"/>
      <c r="O1" s="51"/>
      <c r="P1" s="51"/>
      <c r="Q1" s="51"/>
      <c r="R1" s="51"/>
      <c r="S1" s="51"/>
      <c r="T1" s="51"/>
      <c r="U1" s="51"/>
      <c r="V1" s="51"/>
      <c r="W1" s="51"/>
      <c r="X1" s="51"/>
      <c r="Y1" s="51"/>
      <c r="Z1" s="51"/>
      <c r="AA1" s="98"/>
      <c r="AB1" s="99"/>
      <c r="AC1" s="99"/>
      <c r="AD1" s="99"/>
      <c r="AE1" s="99"/>
      <c r="AF1" s="100"/>
      <c r="AG1" s="100"/>
      <c r="AH1" s="100"/>
      <c r="AI1" s="100"/>
      <c r="AJ1" s="100"/>
      <c r="AK1" s="100"/>
    </row>
    <row r="2" spans="1:37">
      <c r="A2" s="52" t="s">
        <v>109</v>
      </c>
      <c r="B2" s="52"/>
      <c r="C2" s="52"/>
      <c r="D2" s="52"/>
      <c r="E2" s="53"/>
      <c r="F2" s="53"/>
      <c r="G2" s="53"/>
      <c r="H2" s="53"/>
      <c r="I2" s="73"/>
      <c r="J2" s="74"/>
      <c r="K2" s="52"/>
      <c r="L2" s="53"/>
      <c r="M2" s="75"/>
      <c r="N2" s="75"/>
      <c r="O2" s="75"/>
      <c r="P2" s="75"/>
      <c r="Q2" s="75"/>
      <c r="R2" s="95"/>
      <c r="S2" s="95"/>
      <c r="T2" s="53"/>
      <c r="U2" s="53"/>
      <c r="V2" s="53"/>
      <c r="W2" s="53"/>
      <c r="X2" s="53"/>
      <c r="Y2" s="53"/>
      <c r="Z2" s="101" t="s">
        <v>110</v>
      </c>
      <c r="AA2" s="102"/>
      <c r="AB2" s="102"/>
      <c r="AC2" s="102"/>
      <c r="AD2" s="102"/>
      <c r="AE2" s="102"/>
      <c r="AF2" s="100"/>
      <c r="AG2" s="100"/>
      <c r="AH2" s="100"/>
      <c r="AI2" s="100"/>
      <c r="AJ2" s="100"/>
      <c r="AK2" s="100"/>
    </row>
    <row r="3" ht="27" customHeight="1" spans="1:37">
      <c r="A3" s="54" t="s">
        <v>3</v>
      </c>
      <c r="B3" s="54" t="s">
        <v>111</v>
      </c>
      <c r="C3" s="55" t="s">
        <v>112</v>
      </c>
      <c r="D3" s="54" t="s">
        <v>113</v>
      </c>
      <c r="E3" s="54" t="s">
        <v>114</v>
      </c>
      <c r="F3" s="56" t="s">
        <v>115</v>
      </c>
      <c r="G3" s="54" t="s">
        <v>116</v>
      </c>
      <c r="H3" s="54" t="s">
        <v>117</v>
      </c>
      <c r="I3" s="76" t="s">
        <v>118</v>
      </c>
      <c r="J3" s="77" t="s">
        <v>119</v>
      </c>
      <c r="K3" s="54" t="s">
        <v>120</v>
      </c>
      <c r="L3" s="54"/>
      <c r="M3" s="54" t="s">
        <v>121</v>
      </c>
      <c r="N3" s="54"/>
      <c r="O3" s="54"/>
      <c r="P3" s="54"/>
      <c r="Q3" s="54"/>
      <c r="R3" s="54"/>
      <c r="S3" s="54"/>
      <c r="T3" s="54"/>
      <c r="U3" s="54"/>
      <c r="V3" s="54" t="s">
        <v>122</v>
      </c>
      <c r="W3" s="54" t="s">
        <v>123</v>
      </c>
      <c r="X3" s="54" t="s">
        <v>124</v>
      </c>
      <c r="Y3" s="54" t="s">
        <v>9</v>
      </c>
      <c r="Z3" s="54"/>
      <c r="AA3" s="54" t="s">
        <v>12</v>
      </c>
      <c r="AB3" s="54" t="s">
        <v>125</v>
      </c>
      <c r="AC3" s="54" t="s">
        <v>126</v>
      </c>
      <c r="AD3" s="54" t="s">
        <v>127</v>
      </c>
      <c r="AE3" s="54" t="s">
        <v>128</v>
      </c>
      <c r="AF3" s="54" t="s">
        <v>129</v>
      </c>
      <c r="AG3" s="55" t="s">
        <v>130</v>
      </c>
      <c r="AH3" s="55" t="s">
        <v>131</v>
      </c>
      <c r="AI3" s="55" t="s">
        <v>132</v>
      </c>
      <c r="AJ3" s="109" t="s">
        <v>133</v>
      </c>
      <c r="AK3" s="109" t="s">
        <v>134</v>
      </c>
    </row>
    <row r="4" ht="69" customHeight="1" spans="1:37">
      <c r="A4" s="54"/>
      <c r="B4" s="54"/>
      <c r="C4" s="55"/>
      <c r="D4" s="54"/>
      <c r="E4" s="54"/>
      <c r="F4" s="57"/>
      <c r="G4" s="54"/>
      <c r="H4" s="54"/>
      <c r="I4" s="76"/>
      <c r="J4" s="78"/>
      <c r="K4" s="54" t="s">
        <v>135</v>
      </c>
      <c r="L4" s="54" t="s">
        <v>136</v>
      </c>
      <c r="M4" s="54" t="s">
        <v>137</v>
      </c>
      <c r="N4" s="54" t="s">
        <v>138</v>
      </c>
      <c r="O4" s="54" t="s">
        <v>139</v>
      </c>
      <c r="P4" s="54" t="s">
        <v>140</v>
      </c>
      <c r="Q4" s="54" t="s">
        <v>141</v>
      </c>
      <c r="R4" s="54" t="s">
        <v>142</v>
      </c>
      <c r="S4" s="54" t="s">
        <v>143</v>
      </c>
      <c r="T4" s="54" t="s">
        <v>144</v>
      </c>
      <c r="U4" s="54" t="s">
        <v>145</v>
      </c>
      <c r="V4" s="54"/>
      <c r="W4" s="54"/>
      <c r="X4" s="54"/>
      <c r="Y4" s="54" t="s">
        <v>146</v>
      </c>
      <c r="Z4" s="54" t="s">
        <v>147</v>
      </c>
      <c r="AA4" s="54"/>
      <c r="AB4" s="54"/>
      <c r="AC4" s="54"/>
      <c r="AD4" s="54"/>
      <c r="AE4" s="54"/>
      <c r="AF4" s="54"/>
      <c r="AG4" s="55"/>
      <c r="AH4" s="55"/>
      <c r="AI4" s="55"/>
      <c r="AJ4" s="109"/>
      <c r="AK4" s="109"/>
    </row>
    <row r="5" ht="35" customHeight="1" spans="1:37">
      <c r="A5" s="54" t="s">
        <v>148</v>
      </c>
      <c r="B5" s="54">
        <v>1</v>
      </c>
      <c r="C5" s="54">
        <v>2</v>
      </c>
      <c r="D5" s="54">
        <v>3</v>
      </c>
      <c r="E5" s="54">
        <v>4</v>
      </c>
      <c r="F5" s="54">
        <v>5</v>
      </c>
      <c r="G5" s="54">
        <v>6</v>
      </c>
      <c r="H5" s="54">
        <v>7</v>
      </c>
      <c r="I5" s="76">
        <v>8</v>
      </c>
      <c r="J5" s="54">
        <v>9</v>
      </c>
      <c r="K5" s="54">
        <v>10</v>
      </c>
      <c r="L5" s="54">
        <v>11</v>
      </c>
      <c r="M5" s="54">
        <v>12</v>
      </c>
      <c r="N5" s="54">
        <v>13</v>
      </c>
      <c r="O5" s="54">
        <v>14</v>
      </c>
      <c r="P5" s="54">
        <v>15</v>
      </c>
      <c r="Q5" s="54">
        <v>16</v>
      </c>
      <c r="R5" s="54">
        <v>17</v>
      </c>
      <c r="S5" s="54">
        <v>18</v>
      </c>
      <c r="T5" s="54">
        <v>19</v>
      </c>
      <c r="U5" s="54">
        <v>20</v>
      </c>
      <c r="V5" s="54">
        <v>21</v>
      </c>
      <c r="W5" s="54">
        <v>22</v>
      </c>
      <c r="X5" s="54">
        <v>23</v>
      </c>
      <c r="Y5" s="54">
        <v>24</v>
      </c>
      <c r="Z5" s="54">
        <v>25</v>
      </c>
      <c r="AA5" s="54">
        <v>26</v>
      </c>
      <c r="AB5" s="54"/>
      <c r="AC5" s="54"/>
      <c r="AD5" s="54"/>
      <c r="AE5" s="54"/>
      <c r="AF5" s="103"/>
      <c r="AG5" s="103"/>
      <c r="AH5" s="103"/>
      <c r="AI5" s="103"/>
      <c r="AJ5" s="103"/>
      <c r="AK5" s="103"/>
    </row>
    <row r="6" s="42" customFormat="1" ht="21" customHeight="1" spans="1:37">
      <c r="A6" s="58" t="s">
        <v>149</v>
      </c>
      <c r="B6" s="58"/>
      <c r="C6" s="58"/>
      <c r="D6" s="58"/>
      <c r="E6" s="58">
        <f>E7+E9+E12+E14+E26+E28+E30</f>
        <v>19</v>
      </c>
      <c r="F6" s="58"/>
      <c r="G6" s="58"/>
      <c r="H6" s="58"/>
      <c r="I6" s="79"/>
      <c r="J6" s="80"/>
      <c r="K6" s="81"/>
      <c r="L6" s="81">
        <f>L7+L9+L12+L14+L26+L28+L30</f>
        <v>16383.15</v>
      </c>
      <c r="M6" s="81">
        <f t="shared" ref="M6:Z6" si="0">M7+M9+M12+M14+M26+M28+M30</f>
        <v>16383.15</v>
      </c>
      <c r="N6" s="81">
        <f t="shared" si="0"/>
        <v>10044</v>
      </c>
      <c r="O6" s="81">
        <f t="shared" si="0"/>
        <v>2685</v>
      </c>
      <c r="P6" s="81">
        <f t="shared" si="0"/>
        <v>815</v>
      </c>
      <c r="Q6" s="81">
        <f t="shared" si="0"/>
        <v>2839.15</v>
      </c>
      <c r="R6" s="81">
        <f t="shared" si="0"/>
        <v>0</v>
      </c>
      <c r="S6" s="81">
        <f t="shared" si="0"/>
        <v>0</v>
      </c>
      <c r="T6" s="81">
        <f t="shared" si="0"/>
        <v>0</v>
      </c>
      <c r="U6" s="81">
        <f t="shared" si="0"/>
        <v>0</v>
      </c>
      <c r="V6" s="81">
        <f t="shared" si="0"/>
        <v>35</v>
      </c>
      <c r="W6" s="81">
        <f t="shared" si="0"/>
        <v>5061</v>
      </c>
      <c r="X6" s="81">
        <f t="shared" si="0"/>
        <v>22118</v>
      </c>
      <c r="Y6" s="81">
        <f t="shared" si="0"/>
        <v>1203</v>
      </c>
      <c r="Z6" s="81">
        <f t="shared" si="0"/>
        <v>4328</v>
      </c>
      <c r="AA6" s="58"/>
      <c r="AB6" s="58"/>
      <c r="AC6" s="58"/>
      <c r="AD6" s="58"/>
      <c r="AE6" s="58"/>
      <c r="AF6" s="104"/>
      <c r="AG6" s="104"/>
      <c r="AH6" s="104"/>
      <c r="AI6" s="104"/>
      <c r="AJ6" s="104"/>
      <c r="AK6" s="104"/>
    </row>
    <row r="7" ht="30" customHeight="1" spans="1:37">
      <c r="A7" s="59" t="s">
        <v>150</v>
      </c>
      <c r="B7" s="59"/>
      <c r="C7" s="59"/>
      <c r="D7" s="59"/>
      <c r="E7" s="59">
        <v>1</v>
      </c>
      <c r="F7" s="58"/>
      <c r="G7" s="58"/>
      <c r="H7" s="58"/>
      <c r="I7" s="79"/>
      <c r="J7" s="80"/>
      <c r="K7" s="81"/>
      <c r="L7" s="58">
        <f>SUM(L8:L8)</f>
        <v>1000</v>
      </c>
      <c r="M7" s="58">
        <f t="shared" ref="M7:Z7" si="1">SUM(M8:M8)</f>
        <v>1000</v>
      </c>
      <c r="N7" s="58">
        <f t="shared" si="1"/>
        <v>750</v>
      </c>
      <c r="O7" s="58">
        <f t="shared" si="1"/>
        <v>100</v>
      </c>
      <c r="P7" s="58">
        <f t="shared" si="1"/>
        <v>0</v>
      </c>
      <c r="Q7" s="58">
        <f t="shared" si="1"/>
        <v>150</v>
      </c>
      <c r="R7" s="58">
        <f t="shared" si="1"/>
        <v>0</v>
      </c>
      <c r="S7" s="58">
        <f t="shared" si="1"/>
        <v>0</v>
      </c>
      <c r="T7" s="58">
        <f t="shared" si="1"/>
        <v>0</v>
      </c>
      <c r="U7" s="58">
        <f t="shared" si="1"/>
        <v>0</v>
      </c>
      <c r="V7" s="58">
        <f t="shared" si="1"/>
        <v>35</v>
      </c>
      <c r="W7" s="58">
        <f t="shared" si="1"/>
        <v>169</v>
      </c>
      <c r="X7" s="58">
        <f t="shared" si="1"/>
        <v>936</v>
      </c>
      <c r="Y7" s="58">
        <f t="shared" si="1"/>
        <v>16</v>
      </c>
      <c r="Z7" s="58">
        <f t="shared" si="1"/>
        <v>53</v>
      </c>
      <c r="AA7" s="58"/>
      <c r="AB7" s="58"/>
      <c r="AC7" s="58"/>
      <c r="AD7" s="58"/>
      <c r="AE7" s="58"/>
      <c r="AF7" s="104"/>
      <c r="AG7" s="104"/>
      <c r="AH7" s="104"/>
      <c r="AI7" s="104"/>
      <c r="AJ7" s="104"/>
      <c r="AK7" s="104"/>
    </row>
    <row r="8" ht="145" customHeight="1" spans="1:37">
      <c r="A8" s="60">
        <v>1</v>
      </c>
      <c r="B8" s="60" t="s">
        <v>151</v>
      </c>
      <c r="C8" s="61" t="s">
        <v>152</v>
      </c>
      <c r="D8" s="60" t="s">
        <v>153</v>
      </c>
      <c r="E8" s="62" t="s">
        <v>154</v>
      </c>
      <c r="F8" s="63" t="s">
        <v>155</v>
      </c>
      <c r="G8" s="60" t="s">
        <v>156</v>
      </c>
      <c r="H8" s="60" t="s">
        <v>157</v>
      </c>
      <c r="I8" s="82" t="s">
        <v>158</v>
      </c>
      <c r="J8" s="82" t="s">
        <v>159</v>
      </c>
      <c r="K8" s="83" t="s">
        <v>160</v>
      </c>
      <c r="L8" s="84">
        <v>1000</v>
      </c>
      <c r="M8" s="84">
        <v>1000</v>
      </c>
      <c r="N8" s="84">
        <v>750</v>
      </c>
      <c r="O8" s="84">
        <v>100</v>
      </c>
      <c r="P8" s="84"/>
      <c r="Q8" s="84">
        <v>150</v>
      </c>
      <c r="R8" s="96"/>
      <c r="S8" s="96"/>
      <c r="T8" s="96"/>
      <c r="U8" s="96"/>
      <c r="V8" s="96">
        <v>35</v>
      </c>
      <c r="W8" s="96">
        <v>169</v>
      </c>
      <c r="X8" s="96">
        <v>936</v>
      </c>
      <c r="Y8" s="96">
        <v>16</v>
      </c>
      <c r="Z8" s="96">
        <v>53</v>
      </c>
      <c r="AA8" s="84" t="s">
        <v>161</v>
      </c>
      <c r="AB8" s="84" t="s">
        <v>162</v>
      </c>
      <c r="AC8" s="84">
        <v>0</v>
      </c>
      <c r="AD8" s="84"/>
      <c r="AE8" s="84"/>
      <c r="AF8" s="103">
        <v>1</v>
      </c>
      <c r="AG8" s="103">
        <v>6</v>
      </c>
      <c r="AH8" s="103"/>
      <c r="AI8" s="103"/>
      <c r="AJ8" s="103"/>
      <c r="AK8" s="103"/>
    </row>
    <row r="9" s="43" customFormat="1" ht="17" customHeight="1" spans="1:37">
      <c r="A9" s="59" t="s">
        <v>163</v>
      </c>
      <c r="B9" s="59"/>
      <c r="C9" s="59"/>
      <c r="D9" s="59"/>
      <c r="E9" s="59">
        <v>2</v>
      </c>
      <c r="F9" s="64"/>
      <c r="G9" s="59"/>
      <c r="H9" s="59"/>
      <c r="I9" s="79"/>
      <c r="J9" s="82"/>
      <c r="K9" s="83"/>
      <c r="L9" s="58">
        <f>SUM(L10:L11)</f>
        <v>634.85</v>
      </c>
      <c r="M9" s="58">
        <f t="shared" ref="M9:Z9" si="2">SUM(M10:M11)</f>
        <v>634.85</v>
      </c>
      <c r="N9" s="58">
        <f t="shared" si="2"/>
        <v>293.09</v>
      </c>
      <c r="O9" s="58">
        <f t="shared" si="2"/>
        <v>129</v>
      </c>
      <c r="P9" s="58">
        <f t="shared" si="2"/>
        <v>105</v>
      </c>
      <c r="Q9" s="58">
        <f t="shared" si="2"/>
        <v>107.76</v>
      </c>
      <c r="R9" s="58">
        <f t="shared" si="2"/>
        <v>0</v>
      </c>
      <c r="S9" s="58">
        <f t="shared" si="2"/>
        <v>0</v>
      </c>
      <c r="T9" s="58">
        <f t="shared" si="2"/>
        <v>0</v>
      </c>
      <c r="U9" s="58">
        <f t="shared" si="2"/>
        <v>0</v>
      </c>
      <c r="V9" s="58">
        <f t="shared" si="2"/>
        <v>0</v>
      </c>
      <c r="W9" s="58">
        <f t="shared" si="2"/>
        <v>4047</v>
      </c>
      <c r="X9" s="58">
        <f t="shared" si="2"/>
        <v>17653</v>
      </c>
      <c r="Y9" s="58">
        <f t="shared" si="2"/>
        <v>900</v>
      </c>
      <c r="Z9" s="58">
        <f t="shared" si="2"/>
        <v>3256</v>
      </c>
      <c r="AA9" s="58"/>
      <c r="AB9" s="58"/>
      <c r="AC9" s="58"/>
      <c r="AD9" s="58"/>
      <c r="AE9" s="58"/>
      <c r="AF9" s="104"/>
      <c r="AG9" s="104"/>
      <c r="AH9" s="104"/>
      <c r="AI9" s="104"/>
      <c r="AJ9" s="104"/>
      <c r="AK9" s="104"/>
    </row>
    <row r="10" ht="72" spans="1:37">
      <c r="A10" s="60">
        <v>1</v>
      </c>
      <c r="B10" s="60" t="s">
        <v>151</v>
      </c>
      <c r="C10" s="60" t="s">
        <v>164</v>
      </c>
      <c r="D10" s="60" t="s">
        <v>165</v>
      </c>
      <c r="E10" s="62" t="s">
        <v>166</v>
      </c>
      <c r="F10" s="63" t="s">
        <v>155</v>
      </c>
      <c r="G10" s="60" t="s">
        <v>167</v>
      </c>
      <c r="H10" s="60" t="s">
        <v>168</v>
      </c>
      <c r="I10" s="82" t="s">
        <v>158</v>
      </c>
      <c r="J10" s="82" t="s">
        <v>159</v>
      </c>
      <c r="K10" s="83" t="s">
        <v>169</v>
      </c>
      <c r="L10" s="84">
        <v>529.85</v>
      </c>
      <c r="M10" s="84">
        <v>529.85</v>
      </c>
      <c r="N10" s="85">
        <v>293.09</v>
      </c>
      <c r="O10" s="85">
        <v>129</v>
      </c>
      <c r="P10" s="85">
        <v>0</v>
      </c>
      <c r="Q10" s="85">
        <v>107.76</v>
      </c>
      <c r="R10" s="97"/>
      <c r="S10" s="97"/>
      <c r="T10" s="97"/>
      <c r="U10" s="97"/>
      <c r="V10" s="97"/>
      <c r="W10" s="97">
        <v>68</v>
      </c>
      <c r="X10" s="97">
        <v>454</v>
      </c>
      <c r="Y10" s="97">
        <v>44</v>
      </c>
      <c r="Z10" s="97">
        <v>128</v>
      </c>
      <c r="AA10" s="85" t="s">
        <v>170</v>
      </c>
      <c r="AB10" s="84" t="s">
        <v>162</v>
      </c>
      <c r="AC10" s="85">
        <v>0</v>
      </c>
      <c r="AD10" s="85"/>
      <c r="AE10" s="85"/>
      <c r="AF10" s="105">
        <v>1</v>
      </c>
      <c r="AG10" s="105">
        <v>5</v>
      </c>
      <c r="AH10" s="105"/>
      <c r="AI10" s="105"/>
      <c r="AJ10" s="105">
        <v>3</v>
      </c>
      <c r="AK10" s="105"/>
    </row>
    <row r="11" customFormat="1" ht="60" spans="1:37">
      <c r="A11" s="60">
        <v>2</v>
      </c>
      <c r="B11" s="60" t="s">
        <v>149</v>
      </c>
      <c r="C11" s="60" t="s">
        <v>171</v>
      </c>
      <c r="D11" s="60" t="s">
        <v>149</v>
      </c>
      <c r="E11" s="62" t="s">
        <v>172</v>
      </c>
      <c r="F11" s="63" t="s">
        <v>155</v>
      </c>
      <c r="G11" s="60" t="s">
        <v>173</v>
      </c>
      <c r="H11" s="60" t="s">
        <v>174</v>
      </c>
      <c r="I11" s="82" t="s">
        <v>158</v>
      </c>
      <c r="J11" s="82" t="s">
        <v>159</v>
      </c>
      <c r="K11" s="83" t="s">
        <v>175</v>
      </c>
      <c r="L11" s="84">
        <v>105</v>
      </c>
      <c r="M11" s="84">
        <v>105</v>
      </c>
      <c r="N11" s="85"/>
      <c r="O11" s="85"/>
      <c r="P11" s="85">
        <v>105</v>
      </c>
      <c r="Q11" s="85"/>
      <c r="R11" s="97"/>
      <c r="S11" s="97"/>
      <c r="T11" s="97"/>
      <c r="U11" s="97"/>
      <c r="V11" s="97"/>
      <c r="W11" s="97">
        <v>3979</v>
      </c>
      <c r="X11" s="97">
        <v>17199</v>
      </c>
      <c r="Y11" s="97">
        <v>856</v>
      </c>
      <c r="Z11" s="97">
        <v>3128</v>
      </c>
      <c r="AA11" s="85" t="s">
        <v>176</v>
      </c>
      <c r="AB11" s="84" t="s">
        <v>162</v>
      </c>
      <c r="AC11" s="85"/>
      <c r="AD11" s="85"/>
      <c r="AE11" s="85"/>
      <c r="AF11" s="105">
        <v>1</v>
      </c>
      <c r="AG11" s="105"/>
      <c r="AH11" s="105"/>
      <c r="AI11" s="105">
        <v>2</v>
      </c>
      <c r="AJ11" s="105"/>
      <c r="AK11" s="105"/>
    </row>
    <row r="12" s="43" customFormat="1" ht="21" customHeight="1" spans="1:37">
      <c r="A12" s="59" t="s">
        <v>177</v>
      </c>
      <c r="B12" s="59"/>
      <c r="C12" s="59"/>
      <c r="D12" s="59"/>
      <c r="E12" s="59">
        <v>1</v>
      </c>
      <c r="F12" s="64"/>
      <c r="G12" s="59"/>
      <c r="H12" s="59"/>
      <c r="I12" s="79"/>
      <c r="J12" s="82"/>
      <c r="K12" s="83"/>
      <c r="L12" s="58">
        <f>SUM(L13:L13)</f>
        <v>756.2</v>
      </c>
      <c r="M12" s="58">
        <f>N12+O12+P12+Q12+R12+S12+T12+U12</f>
        <v>756.2</v>
      </c>
      <c r="N12" s="58">
        <f t="shared" ref="M12:AA12" si="3">SUM(N13:N13)</f>
        <v>490</v>
      </c>
      <c r="O12" s="58">
        <f t="shared" si="3"/>
        <v>109</v>
      </c>
      <c r="P12" s="58">
        <f t="shared" si="3"/>
        <v>0</v>
      </c>
      <c r="Q12" s="58">
        <f t="shared" si="3"/>
        <v>157.2</v>
      </c>
      <c r="R12" s="58">
        <f t="shared" si="3"/>
        <v>0</v>
      </c>
      <c r="S12" s="58">
        <f t="shared" si="3"/>
        <v>0</v>
      </c>
      <c r="T12" s="58">
        <f t="shared" si="3"/>
        <v>0</v>
      </c>
      <c r="U12" s="58">
        <f t="shared" si="3"/>
        <v>0</v>
      </c>
      <c r="V12" s="58">
        <f t="shared" si="3"/>
        <v>0</v>
      </c>
      <c r="W12" s="58">
        <f t="shared" si="3"/>
        <v>68</v>
      </c>
      <c r="X12" s="58">
        <f t="shared" si="3"/>
        <v>454</v>
      </c>
      <c r="Y12" s="58">
        <f t="shared" si="3"/>
        <v>44</v>
      </c>
      <c r="Z12" s="58">
        <f t="shared" si="3"/>
        <v>128</v>
      </c>
      <c r="AA12" s="58">
        <f t="shared" si="3"/>
        <v>0</v>
      </c>
      <c r="AB12" s="58"/>
      <c r="AC12" s="58"/>
      <c r="AD12" s="58"/>
      <c r="AE12" s="58"/>
      <c r="AF12" s="104"/>
      <c r="AG12" s="104"/>
      <c r="AH12" s="104"/>
      <c r="AI12" s="104"/>
      <c r="AJ12" s="104"/>
      <c r="AK12" s="104"/>
    </row>
    <row r="13" ht="72" spans="1:37">
      <c r="A13" s="60">
        <v>1</v>
      </c>
      <c r="B13" s="60" t="s">
        <v>151</v>
      </c>
      <c r="C13" s="60" t="s">
        <v>178</v>
      </c>
      <c r="D13" s="60" t="s">
        <v>165</v>
      </c>
      <c r="E13" s="62" t="s">
        <v>179</v>
      </c>
      <c r="F13" s="63" t="s">
        <v>155</v>
      </c>
      <c r="G13" s="60" t="s">
        <v>167</v>
      </c>
      <c r="H13" s="60" t="s">
        <v>168</v>
      </c>
      <c r="I13" s="82" t="s">
        <v>158</v>
      </c>
      <c r="J13" s="82" t="s">
        <v>159</v>
      </c>
      <c r="K13" s="83" t="s">
        <v>180</v>
      </c>
      <c r="L13" s="84">
        <v>756.2</v>
      </c>
      <c r="M13" s="84">
        <v>756.2</v>
      </c>
      <c r="N13" s="86">
        <v>490</v>
      </c>
      <c r="O13" s="86">
        <v>109</v>
      </c>
      <c r="P13" s="86"/>
      <c r="Q13" s="86">
        <v>157.2</v>
      </c>
      <c r="R13" s="60"/>
      <c r="S13" s="60"/>
      <c r="T13" s="60"/>
      <c r="U13" s="60"/>
      <c r="V13" s="60"/>
      <c r="W13" s="60">
        <v>68</v>
      </c>
      <c r="X13" s="60">
        <v>454</v>
      </c>
      <c r="Y13" s="60">
        <v>44</v>
      </c>
      <c r="Z13" s="60">
        <v>128</v>
      </c>
      <c r="AA13" s="60"/>
      <c r="AB13" s="84" t="s">
        <v>162</v>
      </c>
      <c r="AC13" s="85">
        <v>0</v>
      </c>
      <c r="AD13" s="85"/>
      <c r="AE13" s="85"/>
      <c r="AF13" s="105">
        <v>1</v>
      </c>
      <c r="AG13" s="105"/>
      <c r="AH13" s="105">
        <v>1</v>
      </c>
      <c r="AI13" s="105"/>
      <c r="AJ13" s="105">
        <v>3</v>
      </c>
      <c r="AK13" s="105"/>
    </row>
    <row r="14" s="43" customFormat="1" ht="24" customHeight="1" spans="1:37">
      <c r="A14" s="59" t="s">
        <v>181</v>
      </c>
      <c r="B14" s="59"/>
      <c r="C14" s="59"/>
      <c r="D14" s="59"/>
      <c r="E14" s="59">
        <v>11</v>
      </c>
      <c r="F14" s="64"/>
      <c r="G14" s="59"/>
      <c r="H14" s="59"/>
      <c r="I14" s="79"/>
      <c r="J14" s="82"/>
      <c r="K14" s="83"/>
      <c r="L14" s="58">
        <f>SUM(L15:L25)</f>
        <v>13243.19</v>
      </c>
      <c r="M14" s="58">
        <f>N14+O14+P14+Q14+R14+S14+T14+U14</f>
        <v>13243.19</v>
      </c>
      <c r="N14" s="58">
        <f t="shared" ref="M14:AA14" si="4">SUM(N15:N25)</f>
        <v>7805</v>
      </c>
      <c r="O14" s="58">
        <f t="shared" si="4"/>
        <v>2335</v>
      </c>
      <c r="P14" s="58">
        <f t="shared" si="4"/>
        <v>710</v>
      </c>
      <c r="Q14" s="58">
        <f t="shared" si="4"/>
        <v>2393.19</v>
      </c>
      <c r="R14" s="58">
        <f t="shared" si="4"/>
        <v>0</v>
      </c>
      <c r="S14" s="58">
        <f t="shared" si="4"/>
        <v>0</v>
      </c>
      <c r="T14" s="58">
        <f t="shared" si="4"/>
        <v>0</v>
      </c>
      <c r="U14" s="58">
        <f t="shared" si="4"/>
        <v>0</v>
      </c>
      <c r="V14" s="58">
        <f t="shared" si="4"/>
        <v>0</v>
      </c>
      <c r="W14" s="58">
        <f t="shared" si="4"/>
        <v>777</v>
      </c>
      <c r="X14" s="58">
        <f t="shared" si="4"/>
        <v>3075</v>
      </c>
      <c r="Y14" s="58">
        <f t="shared" si="4"/>
        <v>243</v>
      </c>
      <c r="Z14" s="58">
        <f t="shared" si="4"/>
        <v>891</v>
      </c>
      <c r="AA14" s="58"/>
      <c r="AB14" s="58"/>
      <c r="AC14" s="58"/>
      <c r="AD14" s="58"/>
      <c r="AE14" s="58"/>
      <c r="AF14" s="104"/>
      <c r="AG14" s="104"/>
      <c r="AH14" s="104"/>
      <c r="AI14" s="104"/>
      <c r="AJ14" s="104"/>
      <c r="AK14" s="104"/>
    </row>
    <row r="15" ht="162" customHeight="1" spans="1:37">
      <c r="A15" s="60">
        <v>1</v>
      </c>
      <c r="B15" s="60" t="s">
        <v>151</v>
      </c>
      <c r="C15" s="61" t="s">
        <v>182</v>
      </c>
      <c r="D15" s="60" t="s">
        <v>183</v>
      </c>
      <c r="E15" s="62" t="s">
        <v>184</v>
      </c>
      <c r="F15" s="63" t="s">
        <v>155</v>
      </c>
      <c r="G15" s="60" t="s">
        <v>185</v>
      </c>
      <c r="H15" s="60" t="s">
        <v>186</v>
      </c>
      <c r="I15" s="82" t="s">
        <v>158</v>
      </c>
      <c r="J15" s="82" t="s">
        <v>159</v>
      </c>
      <c r="K15" s="83" t="s">
        <v>187</v>
      </c>
      <c r="L15" s="84">
        <v>934.67</v>
      </c>
      <c r="M15" s="84">
        <v>934.67</v>
      </c>
      <c r="N15" s="86">
        <v>614.67</v>
      </c>
      <c r="O15" s="86">
        <v>146</v>
      </c>
      <c r="P15" s="86"/>
      <c r="Q15" s="86">
        <v>174</v>
      </c>
      <c r="R15" s="60"/>
      <c r="S15" s="60"/>
      <c r="T15" s="60"/>
      <c r="U15" s="60"/>
      <c r="V15" s="60"/>
      <c r="W15" s="60">
        <v>68</v>
      </c>
      <c r="X15" s="60">
        <v>277</v>
      </c>
      <c r="Y15" s="60">
        <v>16</v>
      </c>
      <c r="Z15" s="60">
        <v>55</v>
      </c>
      <c r="AA15" s="60" t="s">
        <v>188</v>
      </c>
      <c r="AB15" s="84" t="s">
        <v>162</v>
      </c>
      <c r="AC15" s="85">
        <v>0</v>
      </c>
      <c r="AD15" s="85"/>
      <c r="AE15" s="85"/>
      <c r="AF15" s="105">
        <v>1</v>
      </c>
      <c r="AG15" s="105">
        <v>6</v>
      </c>
      <c r="AH15" s="105"/>
      <c r="AI15" s="105">
        <v>1</v>
      </c>
      <c r="AJ15" s="105"/>
      <c r="AK15" s="105"/>
    </row>
    <row r="16" ht="114" customHeight="1" spans="1:37">
      <c r="A16" s="60">
        <v>2</v>
      </c>
      <c r="B16" s="60" t="s">
        <v>151</v>
      </c>
      <c r="C16" s="60" t="s">
        <v>189</v>
      </c>
      <c r="D16" s="60" t="s">
        <v>190</v>
      </c>
      <c r="E16" s="62" t="s">
        <v>191</v>
      </c>
      <c r="F16" s="63" t="s">
        <v>155</v>
      </c>
      <c r="G16" s="60" t="s">
        <v>185</v>
      </c>
      <c r="H16" s="60" t="s">
        <v>186</v>
      </c>
      <c r="I16" s="82" t="s">
        <v>158</v>
      </c>
      <c r="J16" s="82" t="s">
        <v>159</v>
      </c>
      <c r="K16" s="83" t="s">
        <v>192</v>
      </c>
      <c r="L16" s="84">
        <v>629.96</v>
      </c>
      <c r="M16" s="84">
        <v>629.96</v>
      </c>
      <c r="N16" s="86">
        <v>429</v>
      </c>
      <c r="O16" s="86">
        <v>95</v>
      </c>
      <c r="P16" s="86"/>
      <c r="Q16" s="86">
        <v>105.96</v>
      </c>
      <c r="R16" s="60"/>
      <c r="S16" s="60"/>
      <c r="T16" s="60"/>
      <c r="U16" s="60"/>
      <c r="V16" s="60"/>
      <c r="W16" s="60">
        <v>70</v>
      </c>
      <c r="X16" s="60">
        <v>300</v>
      </c>
      <c r="Y16" s="60">
        <v>16</v>
      </c>
      <c r="Z16" s="60">
        <v>55</v>
      </c>
      <c r="AA16" s="60" t="s">
        <v>193</v>
      </c>
      <c r="AB16" s="84" t="s">
        <v>162</v>
      </c>
      <c r="AC16" s="85">
        <v>0</v>
      </c>
      <c r="AD16" s="85"/>
      <c r="AE16" s="85"/>
      <c r="AF16" s="105">
        <v>1</v>
      </c>
      <c r="AG16" s="105"/>
      <c r="AH16" s="105"/>
      <c r="AI16" s="105">
        <v>1</v>
      </c>
      <c r="AJ16" s="105"/>
      <c r="AK16" s="105"/>
    </row>
    <row r="17" ht="79" customHeight="1" spans="1:37">
      <c r="A17" s="60">
        <v>3</v>
      </c>
      <c r="B17" s="60" t="s">
        <v>194</v>
      </c>
      <c r="C17" s="61" t="s">
        <v>195</v>
      </c>
      <c r="D17" s="60" t="s">
        <v>196</v>
      </c>
      <c r="E17" s="62" t="s">
        <v>197</v>
      </c>
      <c r="F17" s="63" t="s">
        <v>155</v>
      </c>
      <c r="G17" s="60" t="s">
        <v>198</v>
      </c>
      <c r="H17" s="60" t="s">
        <v>199</v>
      </c>
      <c r="I17" s="82" t="s">
        <v>158</v>
      </c>
      <c r="J17" s="82" t="s">
        <v>159</v>
      </c>
      <c r="K17" s="83" t="s">
        <v>200</v>
      </c>
      <c r="L17" s="84">
        <v>524.96</v>
      </c>
      <c r="M17" s="84">
        <v>524.96</v>
      </c>
      <c r="N17" s="86">
        <v>400</v>
      </c>
      <c r="O17" s="86">
        <v>50</v>
      </c>
      <c r="P17" s="86"/>
      <c r="Q17" s="86">
        <v>74.96</v>
      </c>
      <c r="R17" s="60"/>
      <c r="S17" s="60"/>
      <c r="T17" s="60"/>
      <c r="U17" s="60"/>
      <c r="V17" s="60"/>
      <c r="W17" s="60">
        <v>59</v>
      </c>
      <c r="X17" s="60">
        <v>258</v>
      </c>
      <c r="Y17" s="60">
        <v>7</v>
      </c>
      <c r="Z17" s="60">
        <v>26</v>
      </c>
      <c r="AA17" s="60" t="s">
        <v>201</v>
      </c>
      <c r="AB17" s="84" t="s">
        <v>162</v>
      </c>
      <c r="AC17" s="85">
        <v>0</v>
      </c>
      <c r="AD17" s="85"/>
      <c r="AE17" s="85"/>
      <c r="AF17" s="105">
        <v>1</v>
      </c>
      <c r="AG17" s="105">
        <v>6</v>
      </c>
      <c r="AH17" s="105"/>
      <c r="AI17" s="105">
        <v>1</v>
      </c>
      <c r="AJ17" s="105"/>
      <c r="AK17" s="105"/>
    </row>
    <row r="18" ht="75" customHeight="1" spans="1:37">
      <c r="A18" s="60">
        <v>4</v>
      </c>
      <c r="B18" s="60" t="s">
        <v>194</v>
      </c>
      <c r="C18" s="61" t="s">
        <v>202</v>
      </c>
      <c r="D18" s="60" t="s">
        <v>203</v>
      </c>
      <c r="E18" s="62" t="s">
        <v>204</v>
      </c>
      <c r="F18" s="63" t="s">
        <v>155</v>
      </c>
      <c r="G18" s="60" t="s">
        <v>198</v>
      </c>
      <c r="H18" s="60" t="s">
        <v>199</v>
      </c>
      <c r="I18" s="82" t="s">
        <v>158</v>
      </c>
      <c r="J18" s="82" t="s">
        <v>159</v>
      </c>
      <c r="K18" s="83" t="s">
        <v>205</v>
      </c>
      <c r="L18" s="84">
        <v>996.83</v>
      </c>
      <c r="M18" s="84">
        <v>996.83</v>
      </c>
      <c r="N18" s="86">
        <v>605</v>
      </c>
      <c r="O18" s="86">
        <v>250</v>
      </c>
      <c r="P18" s="86"/>
      <c r="Q18" s="86">
        <v>141.83</v>
      </c>
      <c r="R18" s="60"/>
      <c r="S18" s="60"/>
      <c r="T18" s="60"/>
      <c r="U18" s="60"/>
      <c r="V18" s="60"/>
      <c r="W18" s="60">
        <v>71</v>
      </c>
      <c r="X18" s="60">
        <v>248</v>
      </c>
      <c r="Y18" s="60">
        <v>9</v>
      </c>
      <c r="Z18" s="60">
        <v>29</v>
      </c>
      <c r="AA18" s="60" t="s">
        <v>206</v>
      </c>
      <c r="AB18" s="84" t="s">
        <v>162</v>
      </c>
      <c r="AC18" s="85">
        <v>0</v>
      </c>
      <c r="AD18" s="85"/>
      <c r="AE18" s="85"/>
      <c r="AF18" s="105">
        <v>1</v>
      </c>
      <c r="AG18" s="105">
        <v>6</v>
      </c>
      <c r="AH18" s="105"/>
      <c r="AI18" s="105">
        <v>1</v>
      </c>
      <c r="AJ18" s="105"/>
      <c r="AK18" s="105"/>
    </row>
    <row r="19" ht="107" customHeight="1" spans="1:37">
      <c r="A19" s="60">
        <v>5</v>
      </c>
      <c r="B19" s="60" t="s">
        <v>194</v>
      </c>
      <c r="C19" s="61" t="s">
        <v>207</v>
      </c>
      <c r="D19" s="60" t="s">
        <v>208</v>
      </c>
      <c r="E19" s="62" t="s">
        <v>209</v>
      </c>
      <c r="F19" s="63" t="s">
        <v>155</v>
      </c>
      <c r="G19" s="60" t="s">
        <v>198</v>
      </c>
      <c r="H19" s="60" t="s">
        <v>199</v>
      </c>
      <c r="I19" s="82" t="s">
        <v>158</v>
      </c>
      <c r="J19" s="82" t="s">
        <v>159</v>
      </c>
      <c r="K19" s="83" t="s">
        <v>210</v>
      </c>
      <c r="L19" s="84">
        <v>1499.75</v>
      </c>
      <c r="M19" s="84">
        <v>1499.75</v>
      </c>
      <c r="N19" s="86">
        <v>900</v>
      </c>
      <c r="O19" s="86">
        <v>225</v>
      </c>
      <c r="P19" s="86"/>
      <c r="Q19" s="86">
        <v>374.75</v>
      </c>
      <c r="R19" s="60"/>
      <c r="S19" s="60"/>
      <c r="T19" s="60"/>
      <c r="U19" s="60"/>
      <c r="V19" s="60"/>
      <c r="W19" s="60">
        <v>107</v>
      </c>
      <c r="X19" s="60">
        <v>402</v>
      </c>
      <c r="Y19" s="60">
        <v>26</v>
      </c>
      <c r="Z19" s="60">
        <v>78</v>
      </c>
      <c r="AA19" s="60" t="s">
        <v>211</v>
      </c>
      <c r="AB19" s="84" t="s">
        <v>162</v>
      </c>
      <c r="AC19" s="85">
        <v>0</v>
      </c>
      <c r="AD19" s="85"/>
      <c r="AE19" s="85"/>
      <c r="AF19" s="105">
        <v>1</v>
      </c>
      <c r="AG19" s="105">
        <v>6</v>
      </c>
      <c r="AH19" s="105"/>
      <c r="AI19" s="105">
        <v>1</v>
      </c>
      <c r="AJ19" s="105"/>
      <c r="AK19" s="105"/>
    </row>
    <row r="20" ht="75" customHeight="1" spans="1:37">
      <c r="A20" s="60">
        <v>6</v>
      </c>
      <c r="B20" s="60" t="s">
        <v>194</v>
      </c>
      <c r="C20" s="61" t="s">
        <v>212</v>
      </c>
      <c r="D20" s="60" t="s">
        <v>213</v>
      </c>
      <c r="E20" s="62" t="s">
        <v>214</v>
      </c>
      <c r="F20" s="63" t="s">
        <v>155</v>
      </c>
      <c r="G20" s="60" t="s">
        <v>198</v>
      </c>
      <c r="H20" s="60" t="s">
        <v>199</v>
      </c>
      <c r="I20" s="82" t="s">
        <v>158</v>
      </c>
      <c r="J20" s="82" t="s">
        <v>159</v>
      </c>
      <c r="K20" s="83" t="s">
        <v>215</v>
      </c>
      <c r="L20" s="84">
        <v>1299.6</v>
      </c>
      <c r="M20" s="84">
        <v>1299.6</v>
      </c>
      <c r="N20" s="86">
        <v>819</v>
      </c>
      <c r="O20" s="86">
        <v>245</v>
      </c>
      <c r="P20" s="86"/>
      <c r="Q20" s="86">
        <v>235.6</v>
      </c>
      <c r="R20" s="60"/>
      <c r="S20" s="60"/>
      <c r="T20" s="60"/>
      <c r="U20" s="60"/>
      <c r="V20" s="60"/>
      <c r="W20" s="60">
        <v>126</v>
      </c>
      <c r="X20" s="60">
        <v>462</v>
      </c>
      <c r="Y20" s="60">
        <v>9</v>
      </c>
      <c r="Z20" s="60">
        <v>23</v>
      </c>
      <c r="AA20" s="60" t="s">
        <v>216</v>
      </c>
      <c r="AB20" s="84" t="s">
        <v>162</v>
      </c>
      <c r="AC20" s="85">
        <v>0</v>
      </c>
      <c r="AD20" s="85"/>
      <c r="AE20" s="85"/>
      <c r="AF20" s="105">
        <v>1</v>
      </c>
      <c r="AG20" s="105"/>
      <c r="AH20" s="105"/>
      <c r="AI20" s="105">
        <v>1</v>
      </c>
      <c r="AJ20" s="105"/>
      <c r="AK20" s="105"/>
    </row>
    <row r="21" ht="102" customHeight="1" spans="1:37">
      <c r="A21" s="60">
        <v>7</v>
      </c>
      <c r="B21" s="60" t="s">
        <v>217</v>
      </c>
      <c r="C21" s="60" t="s">
        <v>218</v>
      </c>
      <c r="D21" s="60" t="s">
        <v>219</v>
      </c>
      <c r="E21" s="62" t="s">
        <v>220</v>
      </c>
      <c r="F21" s="63" t="s">
        <v>155</v>
      </c>
      <c r="G21" s="60" t="s">
        <v>185</v>
      </c>
      <c r="H21" s="60" t="s">
        <v>186</v>
      </c>
      <c r="I21" s="82" t="s">
        <v>158</v>
      </c>
      <c r="J21" s="82" t="s">
        <v>159</v>
      </c>
      <c r="K21" s="83" t="s">
        <v>221</v>
      </c>
      <c r="L21" s="84">
        <v>529.9</v>
      </c>
      <c r="M21" s="84">
        <v>529.9</v>
      </c>
      <c r="N21" s="86">
        <v>400</v>
      </c>
      <c r="O21" s="86">
        <v>71</v>
      </c>
      <c r="P21" s="86"/>
      <c r="Q21" s="86">
        <v>58.9</v>
      </c>
      <c r="R21" s="60"/>
      <c r="S21" s="60"/>
      <c r="T21" s="60"/>
      <c r="U21" s="60"/>
      <c r="V21" s="60"/>
      <c r="W21" s="60">
        <v>47</v>
      </c>
      <c r="X21" s="60">
        <v>185</v>
      </c>
      <c r="Y21" s="60">
        <v>13</v>
      </c>
      <c r="Z21" s="60">
        <v>32</v>
      </c>
      <c r="AA21" s="60" t="s">
        <v>222</v>
      </c>
      <c r="AB21" s="84" t="s">
        <v>162</v>
      </c>
      <c r="AC21" s="85">
        <v>0</v>
      </c>
      <c r="AD21" s="85"/>
      <c r="AE21" s="85"/>
      <c r="AF21" s="105">
        <v>1</v>
      </c>
      <c r="AG21" s="105"/>
      <c r="AH21" s="105"/>
      <c r="AI21" s="105">
        <v>1</v>
      </c>
      <c r="AJ21" s="105"/>
      <c r="AK21" s="105"/>
    </row>
    <row r="22" ht="87" customHeight="1" spans="1:37">
      <c r="A22" s="60">
        <v>8</v>
      </c>
      <c r="B22" s="60" t="s">
        <v>217</v>
      </c>
      <c r="C22" s="60" t="s">
        <v>223</v>
      </c>
      <c r="D22" s="60" t="s">
        <v>224</v>
      </c>
      <c r="E22" s="62" t="s">
        <v>225</v>
      </c>
      <c r="F22" s="63" t="s">
        <v>155</v>
      </c>
      <c r="G22" s="60" t="s">
        <v>185</v>
      </c>
      <c r="H22" s="60" t="s">
        <v>186</v>
      </c>
      <c r="I22" s="82" t="s">
        <v>158</v>
      </c>
      <c r="J22" s="82" t="s">
        <v>159</v>
      </c>
      <c r="K22" s="83" t="s">
        <v>226</v>
      </c>
      <c r="L22" s="84">
        <v>799.91</v>
      </c>
      <c r="M22" s="84">
        <v>799.91</v>
      </c>
      <c r="N22" s="86">
        <v>533</v>
      </c>
      <c r="O22" s="86">
        <v>120</v>
      </c>
      <c r="P22" s="86"/>
      <c r="Q22" s="86">
        <v>146.91</v>
      </c>
      <c r="R22" s="60"/>
      <c r="S22" s="60"/>
      <c r="T22" s="60"/>
      <c r="U22" s="60"/>
      <c r="V22" s="60"/>
      <c r="W22" s="60">
        <v>43</v>
      </c>
      <c r="X22" s="60">
        <v>185</v>
      </c>
      <c r="Y22" s="60">
        <v>11</v>
      </c>
      <c r="Z22" s="60">
        <v>32</v>
      </c>
      <c r="AA22" s="60" t="s">
        <v>227</v>
      </c>
      <c r="AB22" s="84" t="s">
        <v>162</v>
      </c>
      <c r="AC22" s="85">
        <v>0</v>
      </c>
      <c r="AD22" s="85"/>
      <c r="AE22" s="85"/>
      <c r="AF22" s="105">
        <v>1</v>
      </c>
      <c r="AG22" s="105"/>
      <c r="AH22" s="105"/>
      <c r="AI22" s="105">
        <v>1</v>
      </c>
      <c r="AJ22" s="105"/>
      <c r="AK22" s="105"/>
    </row>
    <row r="23" ht="102" customHeight="1" spans="1:37">
      <c r="A23" s="60">
        <v>9</v>
      </c>
      <c r="B23" s="60" t="s">
        <v>228</v>
      </c>
      <c r="C23" s="61" t="s">
        <v>229</v>
      </c>
      <c r="D23" s="60" t="s">
        <v>230</v>
      </c>
      <c r="E23" s="62" t="s">
        <v>231</v>
      </c>
      <c r="F23" s="63" t="s">
        <v>155</v>
      </c>
      <c r="G23" s="60" t="s">
        <v>185</v>
      </c>
      <c r="H23" s="60" t="s">
        <v>186</v>
      </c>
      <c r="I23" s="82" t="s">
        <v>158</v>
      </c>
      <c r="J23" s="82" t="s">
        <v>159</v>
      </c>
      <c r="K23" s="83" t="s">
        <v>232</v>
      </c>
      <c r="L23" s="84">
        <v>1110</v>
      </c>
      <c r="M23" s="84">
        <v>1110</v>
      </c>
      <c r="N23" s="86">
        <v>598.51</v>
      </c>
      <c r="O23" s="86">
        <v>106</v>
      </c>
      <c r="P23" s="86"/>
      <c r="Q23" s="86">
        <v>405.49</v>
      </c>
      <c r="R23" s="60"/>
      <c r="S23" s="60"/>
      <c r="T23" s="60"/>
      <c r="U23" s="60"/>
      <c r="V23" s="60"/>
      <c r="W23" s="60">
        <v>72</v>
      </c>
      <c r="X23" s="60">
        <v>311</v>
      </c>
      <c r="Y23" s="60">
        <v>51</v>
      </c>
      <c r="Z23" s="60">
        <v>235</v>
      </c>
      <c r="AA23" s="65" t="s">
        <v>233</v>
      </c>
      <c r="AB23" s="84" t="s">
        <v>162</v>
      </c>
      <c r="AC23" s="85">
        <v>0</v>
      </c>
      <c r="AD23" s="85"/>
      <c r="AE23" s="85"/>
      <c r="AF23" s="105">
        <v>1</v>
      </c>
      <c r="AG23" s="105">
        <v>6</v>
      </c>
      <c r="AH23" s="105"/>
      <c r="AI23" s="105">
        <v>1</v>
      </c>
      <c r="AJ23" s="105"/>
      <c r="AK23" s="105"/>
    </row>
    <row r="24" s="44" customFormat="1" ht="121" customHeight="1" spans="1:37">
      <c r="A24" s="65">
        <v>10</v>
      </c>
      <c r="B24" s="65" t="s">
        <v>234</v>
      </c>
      <c r="C24" s="66" t="s">
        <v>235</v>
      </c>
      <c r="D24" s="65" t="s">
        <v>236</v>
      </c>
      <c r="E24" s="67" t="s">
        <v>237</v>
      </c>
      <c r="F24" s="68" t="s">
        <v>155</v>
      </c>
      <c r="G24" s="65" t="s">
        <v>185</v>
      </c>
      <c r="H24" s="65" t="s">
        <v>186</v>
      </c>
      <c r="I24" s="87" t="s">
        <v>158</v>
      </c>
      <c r="J24" s="87" t="s">
        <v>159</v>
      </c>
      <c r="K24" s="88" t="s">
        <v>238</v>
      </c>
      <c r="L24" s="89">
        <v>730</v>
      </c>
      <c r="M24" s="89">
        <v>730</v>
      </c>
      <c r="N24" s="90">
        <v>370</v>
      </c>
      <c r="O24" s="90">
        <v>0</v>
      </c>
      <c r="P24" s="90">
        <v>360</v>
      </c>
      <c r="Q24" s="90">
        <v>0</v>
      </c>
      <c r="R24" s="65"/>
      <c r="S24" s="65"/>
      <c r="T24" s="65"/>
      <c r="U24" s="65"/>
      <c r="V24" s="65"/>
      <c r="W24" s="65">
        <v>78</v>
      </c>
      <c r="X24" s="65">
        <v>325</v>
      </c>
      <c r="Y24" s="65">
        <v>55</v>
      </c>
      <c r="Z24" s="65">
        <v>221</v>
      </c>
      <c r="AA24" s="65" t="s">
        <v>239</v>
      </c>
      <c r="AB24" s="89" t="s">
        <v>240</v>
      </c>
      <c r="AC24" s="89">
        <v>0</v>
      </c>
      <c r="AD24" s="89"/>
      <c r="AE24" s="89"/>
      <c r="AF24" s="106">
        <v>1</v>
      </c>
      <c r="AG24" s="106">
        <v>6</v>
      </c>
      <c r="AH24" s="106"/>
      <c r="AI24" s="106">
        <v>1</v>
      </c>
      <c r="AJ24" s="106"/>
      <c r="AK24" s="106">
        <v>2</v>
      </c>
    </row>
    <row r="25" ht="89" customHeight="1" spans="1:37">
      <c r="A25" s="60">
        <v>11</v>
      </c>
      <c r="B25" s="60" t="s">
        <v>241</v>
      </c>
      <c r="C25" s="61" t="s">
        <v>242</v>
      </c>
      <c r="D25" s="60" t="s">
        <v>243</v>
      </c>
      <c r="E25" s="62" t="s">
        <v>244</v>
      </c>
      <c r="F25" s="63" t="s">
        <v>155</v>
      </c>
      <c r="G25" s="60" t="s">
        <v>185</v>
      </c>
      <c r="H25" s="60" t="s">
        <v>186</v>
      </c>
      <c r="I25" s="82" t="s">
        <v>158</v>
      </c>
      <c r="J25" s="82" t="s">
        <v>159</v>
      </c>
      <c r="K25" s="83" t="s">
        <v>245</v>
      </c>
      <c r="L25" s="84">
        <v>4187.61</v>
      </c>
      <c r="M25" s="84">
        <v>4187.61</v>
      </c>
      <c r="N25" s="86">
        <v>2135.82</v>
      </c>
      <c r="O25" s="86">
        <v>1027</v>
      </c>
      <c r="P25" s="86">
        <v>350</v>
      </c>
      <c r="Q25" s="86">
        <v>674.79</v>
      </c>
      <c r="R25" s="60"/>
      <c r="S25" s="60"/>
      <c r="T25" s="60"/>
      <c r="U25" s="60"/>
      <c r="V25" s="60"/>
      <c r="W25" s="60">
        <v>36</v>
      </c>
      <c r="X25" s="60">
        <v>122</v>
      </c>
      <c r="Y25" s="60">
        <v>30</v>
      </c>
      <c r="Z25" s="60">
        <v>105</v>
      </c>
      <c r="AA25" s="60" t="s">
        <v>246</v>
      </c>
      <c r="AB25" s="84" t="s">
        <v>162</v>
      </c>
      <c r="AC25" s="85">
        <v>0</v>
      </c>
      <c r="AD25" s="85"/>
      <c r="AE25" s="85"/>
      <c r="AF25" s="105">
        <v>1</v>
      </c>
      <c r="AG25" s="105">
        <v>6</v>
      </c>
      <c r="AH25" s="105"/>
      <c r="AI25" s="105">
        <v>1</v>
      </c>
      <c r="AJ25" s="105"/>
      <c r="AK25" s="105">
        <v>2</v>
      </c>
    </row>
    <row r="26" s="43" customFormat="1" ht="27" customHeight="1" spans="1:37">
      <c r="A26" s="59" t="s">
        <v>247</v>
      </c>
      <c r="B26" s="59"/>
      <c r="C26" s="59"/>
      <c r="D26" s="59"/>
      <c r="E26" s="59">
        <v>1</v>
      </c>
      <c r="F26" s="64"/>
      <c r="G26" s="59"/>
      <c r="H26" s="59"/>
      <c r="I26" s="79"/>
      <c r="J26" s="82"/>
      <c r="K26" s="83"/>
      <c r="L26" s="58">
        <f>SUM(L27:L27)</f>
        <v>305.91</v>
      </c>
      <c r="M26" s="58">
        <f>N26+O26+P26+Q26+R26+S26+T26+U26</f>
        <v>305.91</v>
      </c>
      <c r="N26" s="58">
        <f t="shared" ref="M26:AA26" si="5">SUM(N27:N27)</f>
        <v>305.91</v>
      </c>
      <c r="O26" s="58">
        <f t="shared" si="5"/>
        <v>0</v>
      </c>
      <c r="P26" s="58">
        <f t="shared" si="5"/>
        <v>0</v>
      </c>
      <c r="Q26" s="58">
        <f t="shared" si="5"/>
        <v>0</v>
      </c>
      <c r="R26" s="58">
        <f t="shared" si="5"/>
        <v>0</v>
      </c>
      <c r="S26" s="58">
        <f t="shared" si="5"/>
        <v>0</v>
      </c>
      <c r="T26" s="58">
        <f t="shared" si="5"/>
        <v>0</v>
      </c>
      <c r="U26" s="58">
        <f t="shared" si="5"/>
        <v>0</v>
      </c>
      <c r="V26" s="58">
        <f t="shared" si="5"/>
        <v>0</v>
      </c>
      <c r="W26" s="58">
        <f t="shared" si="5"/>
        <v>0</v>
      </c>
      <c r="X26" s="58">
        <f t="shared" si="5"/>
        <v>0</v>
      </c>
      <c r="Y26" s="58">
        <f t="shared" si="5"/>
        <v>0</v>
      </c>
      <c r="Z26" s="58">
        <f t="shared" si="5"/>
        <v>0</v>
      </c>
      <c r="AA26" s="58">
        <f t="shared" si="5"/>
        <v>0</v>
      </c>
      <c r="AB26" s="58"/>
      <c r="AC26" s="58"/>
      <c r="AD26" s="58"/>
      <c r="AE26" s="58"/>
      <c r="AF26" s="104"/>
      <c r="AG26" s="104"/>
      <c r="AH26" s="104"/>
      <c r="AI26" s="104"/>
      <c r="AJ26" s="104"/>
      <c r="AK26" s="104"/>
    </row>
    <row r="27" ht="65" customHeight="1" spans="1:37">
      <c r="A27" s="60">
        <v>1</v>
      </c>
      <c r="B27" s="60" t="s">
        <v>149</v>
      </c>
      <c r="C27" s="61" t="s">
        <v>248</v>
      </c>
      <c r="D27" s="60" t="s">
        <v>149</v>
      </c>
      <c r="E27" s="62" t="s">
        <v>249</v>
      </c>
      <c r="F27" s="63" t="s">
        <v>155</v>
      </c>
      <c r="G27" s="60" t="s">
        <v>185</v>
      </c>
      <c r="H27" s="60" t="s">
        <v>186</v>
      </c>
      <c r="I27" s="82" t="s">
        <v>158</v>
      </c>
      <c r="J27" s="82" t="s">
        <v>158</v>
      </c>
      <c r="K27" s="83" t="s">
        <v>250</v>
      </c>
      <c r="L27" s="84">
        <v>305.91</v>
      </c>
      <c r="M27" s="84">
        <v>305.91</v>
      </c>
      <c r="N27" s="86">
        <v>305.91</v>
      </c>
      <c r="O27" s="86">
        <v>0</v>
      </c>
      <c r="P27" s="86"/>
      <c r="Q27" s="86">
        <v>0</v>
      </c>
      <c r="R27" s="60"/>
      <c r="S27" s="60"/>
      <c r="T27" s="60"/>
      <c r="U27" s="60"/>
      <c r="V27" s="60"/>
      <c r="W27" s="60"/>
      <c r="X27" s="60"/>
      <c r="Y27" s="60"/>
      <c r="Z27" s="60"/>
      <c r="AA27" s="85"/>
      <c r="AB27" s="84" t="s">
        <v>162</v>
      </c>
      <c r="AC27" s="85">
        <v>0</v>
      </c>
      <c r="AD27" s="85"/>
      <c r="AE27" s="105"/>
      <c r="AF27" s="105">
        <v>1</v>
      </c>
      <c r="AG27" s="105"/>
      <c r="AH27" s="105"/>
      <c r="AI27" s="105"/>
      <c r="AJ27" s="105"/>
      <c r="AK27" s="105"/>
    </row>
    <row r="28" s="45" customFormat="1" ht="26" customHeight="1" spans="1:37">
      <c r="A28" s="59" t="s">
        <v>251</v>
      </c>
      <c r="B28" s="59"/>
      <c r="C28" s="59"/>
      <c r="D28" s="59"/>
      <c r="E28" s="59">
        <v>1</v>
      </c>
      <c r="F28" s="69"/>
      <c r="G28" s="59"/>
      <c r="H28" s="59"/>
      <c r="I28" s="91"/>
      <c r="J28" s="82"/>
      <c r="K28" s="83"/>
      <c r="L28" s="58">
        <f>SUM(L29)</f>
        <v>81</v>
      </c>
      <c r="M28" s="58">
        <f>N28+O28+P28+Q28+R28+S28+T28+U28</f>
        <v>81</v>
      </c>
      <c r="N28" s="58">
        <f t="shared" ref="M28:AA28" si="6">SUM(N29)</f>
        <v>40</v>
      </c>
      <c r="O28" s="58">
        <f t="shared" si="6"/>
        <v>12</v>
      </c>
      <c r="P28" s="58">
        <f t="shared" si="6"/>
        <v>0</v>
      </c>
      <c r="Q28" s="58">
        <f t="shared" si="6"/>
        <v>29</v>
      </c>
      <c r="R28" s="58">
        <f t="shared" si="6"/>
        <v>0</v>
      </c>
      <c r="S28" s="58">
        <f t="shared" si="6"/>
        <v>0</v>
      </c>
      <c r="T28" s="58">
        <f t="shared" si="6"/>
        <v>0</v>
      </c>
      <c r="U28" s="58">
        <f t="shared" si="6"/>
        <v>0</v>
      </c>
      <c r="V28" s="58">
        <f t="shared" si="6"/>
        <v>0</v>
      </c>
      <c r="W28" s="58">
        <f t="shared" si="6"/>
        <v>0</v>
      </c>
      <c r="X28" s="58">
        <f t="shared" si="6"/>
        <v>0</v>
      </c>
      <c r="Y28" s="58">
        <f t="shared" si="6"/>
        <v>0</v>
      </c>
      <c r="Z28" s="58">
        <f t="shared" si="6"/>
        <v>0</v>
      </c>
      <c r="AA28" s="58"/>
      <c r="AB28" s="107"/>
      <c r="AC28" s="107"/>
      <c r="AD28" s="107"/>
      <c r="AE28" s="107"/>
      <c r="AF28" s="108"/>
      <c r="AG28" s="108"/>
      <c r="AH28" s="108"/>
      <c r="AI28" s="108"/>
      <c r="AJ28" s="108"/>
      <c r="AK28" s="108"/>
    </row>
    <row r="29" ht="73" customHeight="1" spans="1:37">
      <c r="A29" s="60">
        <v>1</v>
      </c>
      <c r="B29" s="60" t="s">
        <v>149</v>
      </c>
      <c r="C29" s="60" t="s">
        <v>252</v>
      </c>
      <c r="D29" s="60" t="s">
        <v>149</v>
      </c>
      <c r="E29" s="62" t="s">
        <v>253</v>
      </c>
      <c r="F29" s="63" t="s">
        <v>155</v>
      </c>
      <c r="G29" s="60" t="s">
        <v>185</v>
      </c>
      <c r="H29" s="60" t="s">
        <v>186</v>
      </c>
      <c r="I29" s="82" t="s">
        <v>158</v>
      </c>
      <c r="J29" s="82" t="s">
        <v>159</v>
      </c>
      <c r="K29" s="83" t="s">
        <v>254</v>
      </c>
      <c r="L29" s="84">
        <v>81</v>
      </c>
      <c r="M29" s="84">
        <v>81</v>
      </c>
      <c r="N29" s="86">
        <v>40</v>
      </c>
      <c r="O29" s="86">
        <v>12</v>
      </c>
      <c r="P29" s="86"/>
      <c r="Q29" s="86">
        <v>29</v>
      </c>
      <c r="R29" s="60"/>
      <c r="S29" s="60"/>
      <c r="T29" s="60"/>
      <c r="U29" s="60"/>
      <c r="V29" s="60"/>
      <c r="W29" s="60"/>
      <c r="X29" s="60"/>
      <c r="Y29" s="60"/>
      <c r="Z29" s="60"/>
      <c r="AA29" s="60"/>
      <c r="AB29" s="84" t="s">
        <v>162</v>
      </c>
      <c r="AC29" s="85">
        <v>0</v>
      </c>
      <c r="AD29" s="85"/>
      <c r="AE29" s="85"/>
      <c r="AF29" s="105">
        <v>1</v>
      </c>
      <c r="AG29" s="105"/>
      <c r="AH29" s="105"/>
      <c r="AI29" s="105"/>
      <c r="AJ29" s="105"/>
      <c r="AK29" s="105"/>
    </row>
    <row r="30" s="45" customFormat="1" ht="24" customHeight="1" spans="1:37">
      <c r="A30" s="59" t="s">
        <v>255</v>
      </c>
      <c r="B30" s="59"/>
      <c r="C30" s="59"/>
      <c r="D30" s="59"/>
      <c r="E30" s="59">
        <v>2</v>
      </c>
      <c r="F30" s="69"/>
      <c r="G30" s="59"/>
      <c r="H30" s="59"/>
      <c r="I30" s="91"/>
      <c r="J30" s="82"/>
      <c r="K30" s="83"/>
      <c r="L30" s="58">
        <f>SUM(L31:L32)</f>
        <v>362</v>
      </c>
      <c r="M30" s="58">
        <f>N30+O30+P30+Q30+R30+S30+T30+U30</f>
        <v>362</v>
      </c>
      <c r="N30" s="58">
        <f t="shared" ref="M30:AA30" si="7">SUM(N31:N32)</f>
        <v>360</v>
      </c>
      <c r="O30" s="58">
        <f t="shared" si="7"/>
        <v>0</v>
      </c>
      <c r="P30" s="58">
        <f t="shared" si="7"/>
        <v>0</v>
      </c>
      <c r="Q30" s="58">
        <f t="shared" si="7"/>
        <v>2</v>
      </c>
      <c r="R30" s="58">
        <f t="shared" si="7"/>
        <v>0</v>
      </c>
      <c r="S30" s="58">
        <f t="shared" si="7"/>
        <v>0</v>
      </c>
      <c r="T30" s="58">
        <f t="shared" si="7"/>
        <v>0</v>
      </c>
      <c r="U30" s="58">
        <f t="shared" si="7"/>
        <v>0</v>
      </c>
      <c r="V30" s="58">
        <f t="shared" si="7"/>
        <v>0</v>
      </c>
      <c r="W30" s="58">
        <f t="shared" si="7"/>
        <v>0</v>
      </c>
      <c r="X30" s="58">
        <f t="shared" si="7"/>
        <v>0</v>
      </c>
      <c r="Y30" s="58">
        <f t="shared" si="7"/>
        <v>0</v>
      </c>
      <c r="Z30" s="58">
        <f t="shared" si="7"/>
        <v>0</v>
      </c>
      <c r="AA30" s="58"/>
      <c r="AB30" s="107"/>
      <c r="AC30" s="107"/>
      <c r="AD30" s="107"/>
      <c r="AE30" s="107"/>
      <c r="AF30" s="108"/>
      <c r="AG30" s="108"/>
      <c r="AH30" s="108"/>
      <c r="AI30" s="108"/>
      <c r="AJ30" s="108"/>
      <c r="AK30" s="108"/>
    </row>
    <row r="31" ht="48" customHeight="1" spans="1:37">
      <c r="A31" s="60">
        <v>1</v>
      </c>
      <c r="B31" s="60" t="s">
        <v>149</v>
      </c>
      <c r="C31" s="60" t="s">
        <v>256</v>
      </c>
      <c r="D31" s="60" t="s">
        <v>149</v>
      </c>
      <c r="E31" s="62" t="s">
        <v>257</v>
      </c>
      <c r="F31" s="63" t="s">
        <v>155</v>
      </c>
      <c r="G31" s="60" t="s">
        <v>258</v>
      </c>
      <c r="H31" s="60" t="s">
        <v>259</v>
      </c>
      <c r="I31" s="82" t="s">
        <v>158</v>
      </c>
      <c r="J31" s="82" t="s">
        <v>159</v>
      </c>
      <c r="K31" s="83" t="s">
        <v>260</v>
      </c>
      <c r="L31" s="84">
        <v>2</v>
      </c>
      <c r="M31" s="84">
        <v>2</v>
      </c>
      <c r="N31" s="86">
        <v>0</v>
      </c>
      <c r="O31" s="86">
        <v>0</v>
      </c>
      <c r="P31" s="86"/>
      <c r="Q31" s="86">
        <v>2</v>
      </c>
      <c r="R31" s="60"/>
      <c r="S31" s="60"/>
      <c r="T31" s="60"/>
      <c r="U31" s="60"/>
      <c r="V31" s="60"/>
      <c r="W31" s="60"/>
      <c r="X31" s="60"/>
      <c r="Y31" s="60"/>
      <c r="Z31" s="60"/>
      <c r="AA31" s="60"/>
      <c r="AB31" s="84" t="s">
        <v>162</v>
      </c>
      <c r="AC31" s="85">
        <v>0</v>
      </c>
      <c r="AD31" s="85"/>
      <c r="AE31" s="85"/>
      <c r="AF31" s="105">
        <v>1</v>
      </c>
      <c r="AG31" s="105"/>
      <c r="AH31" s="105"/>
      <c r="AI31" s="105"/>
      <c r="AJ31" s="105"/>
      <c r="AK31" s="105"/>
    </row>
    <row r="32" ht="64" customHeight="1" spans="1:37">
      <c r="A32" s="60">
        <v>2</v>
      </c>
      <c r="B32" s="60" t="s">
        <v>149</v>
      </c>
      <c r="C32" s="60" t="s">
        <v>261</v>
      </c>
      <c r="D32" s="60" t="s">
        <v>149</v>
      </c>
      <c r="E32" s="62" t="s">
        <v>262</v>
      </c>
      <c r="F32" s="63" t="s">
        <v>155</v>
      </c>
      <c r="G32" s="60" t="s">
        <v>185</v>
      </c>
      <c r="H32" s="60" t="s">
        <v>186</v>
      </c>
      <c r="I32" s="82" t="s">
        <v>158</v>
      </c>
      <c r="J32" s="82" t="s">
        <v>159</v>
      </c>
      <c r="K32" s="83" t="s">
        <v>263</v>
      </c>
      <c r="L32" s="84">
        <v>360</v>
      </c>
      <c r="M32" s="84">
        <v>360</v>
      </c>
      <c r="N32" s="86">
        <v>360</v>
      </c>
      <c r="O32" s="86">
        <v>0</v>
      </c>
      <c r="P32" s="86"/>
      <c r="Q32" s="86">
        <v>0</v>
      </c>
      <c r="R32" s="60"/>
      <c r="S32" s="60"/>
      <c r="T32" s="60"/>
      <c r="U32" s="60"/>
      <c r="V32" s="60"/>
      <c r="W32" s="60"/>
      <c r="X32" s="60"/>
      <c r="Y32" s="60"/>
      <c r="Z32" s="60"/>
      <c r="AA32" s="60"/>
      <c r="AB32" s="84" t="s">
        <v>162</v>
      </c>
      <c r="AC32" s="85">
        <v>0</v>
      </c>
      <c r="AD32" s="85"/>
      <c r="AE32" s="85"/>
      <c r="AF32" s="105">
        <v>1</v>
      </c>
      <c r="AG32" s="105"/>
      <c r="AH32" s="105"/>
      <c r="AI32" s="105">
        <v>3</v>
      </c>
      <c r="AJ32" s="105"/>
      <c r="AK32" s="105"/>
    </row>
    <row r="33" spans="1:37">
      <c r="A33" s="42"/>
      <c r="B33" s="42"/>
      <c r="C33" s="42"/>
      <c r="D33" s="42"/>
      <c r="E33" s="42"/>
      <c r="F33" s="42"/>
      <c r="G33" s="42"/>
      <c r="H33" s="42"/>
      <c r="I33" s="92"/>
      <c r="J33" s="42"/>
      <c r="K33" s="93"/>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sheetData>
  <autoFilter ref="A5:AK32">
    <extLst/>
  </autoFilter>
  <mergeCells count="38">
    <mergeCell ref="A1:Z1"/>
    <mergeCell ref="A2:D2"/>
    <mergeCell ref="Z2:AA2"/>
    <mergeCell ref="K3:L3"/>
    <mergeCell ref="M3:U3"/>
    <mergeCell ref="Y3:Z3"/>
    <mergeCell ref="A6:D6"/>
    <mergeCell ref="A7:D7"/>
    <mergeCell ref="A9:D9"/>
    <mergeCell ref="A12:D12"/>
    <mergeCell ref="A14:D14"/>
    <mergeCell ref="A26:D26"/>
    <mergeCell ref="A28:D28"/>
    <mergeCell ref="A30:D30"/>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 ref="AD3:AD4"/>
    <mergeCell ref="AE3:AE4"/>
    <mergeCell ref="AF3:AF4"/>
    <mergeCell ref="AG3:AG4"/>
    <mergeCell ref="AH3:AH4"/>
    <mergeCell ref="AI3:AI4"/>
    <mergeCell ref="AJ3:AJ4"/>
    <mergeCell ref="AK3:AK4"/>
  </mergeCells>
  <pageMargins left="0.75" right="0.75" top="1" bottom="1" header="0.5" footer="0.5"/>
  <pageSetup paperSize="8" scale="5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topLeftCell="D1" workbookViewId="0">
      <selection activeCell="W17" sqref="W17"/>
    </sheetView>
  </sheetViews>
  <sheetFormatPr defaultColWidth="8.13333333333333" defaultRowHeight="13.5"/>
  <cols>
    <col min="1" max="1" width="4" style="1"/>
    <col min="2" max="2" width="6.25" style="1" customWidth="1"/>
    <col min="3" max="3" width="9.25" style="1" customWidth="1"/>
    <col min="4" max="4" width="12.6333333333333" style="1" customWidth="1"/>
    <col min="5" max="5" width="5.38333333333333" style="1"/>
    <col min="6" max="6" width="5.75" style="1"/>
    <col min="7" max="8" width="5.38333333333333" style="1"/>
    <col min="9" max="10" width="7.88333333333333" style="1" customWidth="1"/>
    <col min="11" max="12" width="14.3333333333333" style="1" customWidth="1"/>
    <col min="13" max="13" width="10.5" style="1" customWidth="1"/>
    <col min="14" max="16" width="9.5" style="1" customWidth="1"/>
    <col min="17" max="18" width="15" style="1" customWidth="1"/>
    <col min="19" max="19" width="8.5" style="1" customWidth="1"/>
    <col min="20" max="20" width="6.75" style="1" customWidth="1"/>
    <col min="21" max="21" width="8.5" style="1" customWidth="1"/>
    <col min="22" max="22" width="10.5" style="1" customWidth="1"/>
    <col min="23" max="23" width="12.8916666666667" style="1" customWidth="1"/>
    <col min="24" max="24" width="6.75" style="1"/>
    <col min="25" max="25" width="6" style="1"/>
    <col min="26" max="26" width="9.5" style="1" customWidth="1"/>
    <col min="27" max="16384" width="8.13333333333333" style="1"/>
  </cols>
  <sheetData>
    <row r="1" ht="23.1" customHeight="1" spans="1:26">
      <c r="A1" s="25" t="s">
        <v>264</v>
      </c>
      <c r="B1" s="25"/>
      <c r="C1" s="25"/>
      <c r="D1" s="26"/>
      <c r="E1" s="26"/>
      <c r="F1" s="27"/>
      <c r="G1" s="26"/>
      <c r="H1" s="26"/>
      <c r="I1" s="26"/>
      <c r="J1" s="26"/>
      <c r="K1" s="26"/>
      <c r="L1" s="26"/>
      <c r="M1" s="26"/>
      <c r="N1" s="26"/>
      <c r="O1" s="26"/>
      <c r="P1" s="26"/>
      <c r="Q1" s="26"/>
      <c r="R1" s="26"/>
      <c r="S1" s="26"/>
      <c r="T1" s="26"/>
      <c r="U1" s="26"/>
      <c r="V1" s="26"/>
      <c r="W1" s="26"/>
      <c r="X1" s="26"/>
      <c r="Y1" s="26"/>
      <c r="Z1" s="26"/>
    </row>
    <row r="2" ht="25.5" customHeight="1" spans="1:26">
      <c r="A2" s="28" t="s">
        <v>265</v>
      </c>
      <c r="B2" s="28"/>
      <c r="C2" s="28"/>
      <c r="D2" s="28"/>
      <c r="E2" s="28"/>
      <c r="F2" s="28"/>
      <c r="G2" s="28"/>
      <c r="H2" s="28"/>
      <c r="I2" s="28"/>
      <c r="J2" s="28"/>
      <c r="K2" s="28"/>
      <c r="L2" s="28"/>
      <c r="M2" s="28"/>
      <c r="N2" s="28"/>
      <c r="O2" s="28"/>
      <c r="P2" s="28"/>
      <c r="Q2" s="28"/>
      <c r="R2" s="28"/>
      <c r="S2" s="28"/>
      <c r="T2" s="28"/>
      <c r="U2" s="28"/>
      <c r="V2" s="28"/>
      <c r="W2" s="28"/>
      <c r="X2" s="28"/>
      <c r="Y2" s="28"/>
      <c r="Z2" s="28"/>
    </row>
    <row r="3" ht="24" customHeight="1" spans="1:26">
      <c r="A3" s="29" t="s">
        <v>266</v>
      </c>
      <c r="B3" s="29"/>
      <c r="C3" s="29"/>
      <c r="D3" s="29"/>
      <c r="E3" s="29"/>
      <c r="F3" s="29"/>
      <c r="G3" s="29"/>
      <c r="H3" s="29"/>
      <c r="I3" s="29"/>
      <c r="J3" s="29"/>
      <c r="K3" s="29"/>
      <c r="L3" s="29"/>
      <c r="M3" s="29"/>
      <c r="N3" s="29"/>
      <c r="O3" s="29"/>
      <c r="P3" s="29"/>
      <c r="Q3" s="29"/>
      <c r="R3" s="29"/>
      <c r="S3" s="29"/>
      <c r="T3" s="29"/>
      <c r="U3" s="29"/>
      <c r="V3" s="29"/>
      <c r="W3" s="29"/>
      <c r="X3" s="29"/>
      <c r="Y3" s="29"/>
      <c r="Z3" s="29"/>
    </row>
    <row r="4" ht="21" customHeight="1" spans="1:26">
      <c r="A4" s="30" t="s">
        <v>3</v>
      </c>
      <c r="B4" s="30" t="s">
        <v>267</v>
      </c>
      <c r="C4" s="30" t="s">
        <v>268</v>
      </c>
      <c r="D4" s="30"/>
      <c r="E4" s="30"/>
      <c r="F4" s="30"/>
      <c r="G4" s="30"/>
      <c r="H4" s="30"/>
      <c r="I4" s="30"/>
      <c r="J4" s="30"/>
      <c r="K4" s="30" t="s">
        <v>269</v>
      </c>
      <c r="L4" s="30"/>
      <c r="M4" s="30"/>
      <c r="N4" s="30"/>
      <c r="O4" s="30"/>
      <c r="P4" s="30"/>
      <c r="Q4" s="30"/>
      <c r="R4" s="30"/>
      <c r="S4" s="30"/>
      <c r="T4" s="30"/>
      <c r="U4" s="30"/>
      <c r="V4" s="30"/>
      <c r="W4" s="30"/>
      <c r="X4" s="30"/>
      <c r="Y4" s="30"/>
      <c r="Z4" s="30"/>
    </row>
    <row r="5" ht="23.25" customHeight="1" spans="1:26">
      <c r="A5" s="30"/>
      <c r="B5" s="30"/>
      <c r="C5" s="30" t="s">
        <v>270</v>
      </c>
      <c r="D5" s="30" t="s">
        <v>271</v>
      </c>
      <c r="E5" s="30" t="s">
        <v>272</v>
      </c>
      <c r="F5" s="31" t="s">
        <v>273</v>
      </c>
      <c r="G5" s="30" t="s">
        <v>274</v>
      </c>
      <c r="H5" s="30" t="s">
        <v>275</v>
      </c>
      <c r="I5" s="30" t="s">
        <v>276</v>
      </c>
      <c r="J5" s="30" t="s">
        <v>277</v>
      </c>
      <c r="K5" s="30" t="s">
        <v>278</v>
      </c>
      <c r="L5" s="30" t="s">
        <v>279</v>
      </c>
      <c r="M5" s="30"/>
      <c r="N5" s="30"/>
      <c r="O5" s="30"/>
      <c r="P5" s="30"/>
      <c r="Q5" s="30" t="s">
        <v>280</v>
      </c>
      <c r="R5" s="30"/>
      <c r="S5" s="30"/>
      <c r="T5" s="30"/>
      <c r="U5" s="30"/>
      <c r="V5" s="30" t="s">
        <v>281</v>
      </c>
      <c r="W5" s="30"/>
      <c r="X5" s="30"/>
      <c r="Y5" s="30"/>
      <c r="Z5" s="30"/>
    </row>
    <row r="6" ht="25.5" customHeight="1" spans="1:26">
      <c r="A6" s="30"/>
      <c r="B6" s="30"/>
      <c r="C6" s="30"/>
      <c r="D6" s="30"/>
      <c r="E6" s="30"/>
      <c r="F6" s="31"/>
      <c r="G6" s="30"/>
      <c r="H6" s="30"/>
      <c r="I6" s="30"/>
      <c r="J6" s="30"/>
      <c r="K6" s="30"/>
      <c r="L6" s="30" t="s">
        <v>282</v>
      </c>
      <c r="M6" s="30" t="s">
        <v>283</v>
      </c>
      <c r="N6" s="30" t="s">
        <v>284</v>
      </c>
      <c r="O6" s="30" t="s">
        <v>285</v>
      </c>
      <c r="P6" s="30" t="s">
        <v>286</v>
      </c>
      <c r="Q6" s="30" t="s">
        <v>282</v>
      </c>
      <c r="R6" s="30" t="s">
        <v>283</v>
      </c>
      <c r="S6" s="30" t="s">
        <v>284</v>
      </c>
      <c r="T6" s="30" t="s">
        <v>285</v>
      </c>
      <c r="U6" s="30" t="s">
        <v>286</v>
      </c>
      <c r="V6" s="30" t="s">
        <v>282</v>
      </c>
      <c r="W6" s="30" t="s">
        <v>283</v>
      </c>
      <c r="X6" s="30" t="s">
        <v>284</v>
      </c>
      <c r="Y6" s="30" t="s">
        <v>285</v>
      </c>
      <c r="Z6" s="30" t="s">
        <v>286</v>
      </c>
    </row>
    <row r="7" ht="28.5" customHeight="1" spans="1:26">
      <c r="A7" s="30"/>
      <c r="B7" s="30"/>
      <c r="C7" s="30"/>
      <c r="D7" s="30"/>
      <c r="E7" s="30"/>
      <c r="F7" s="31"/>
      <c r="G7" s="30"/>
      <c r="H7" s="30"/>
      <c r="I7" s="30"/>
      <c r="J7" s="30"/>
      <c r="K7" s="30"/>
      <c r="L7" s="30"/>
      <c r="M7" s="30"/>
      <c r="N7" s="30"/>
      <c r="O7" s="30"/>
      <c r="P7" s="30"/>
      <c r="Q7" s="30"/>
      <c r="R7" s="30"/>
      <c r="S7" s="30"/>
      <c r="T7" s="30"/>
      <c r="U7" s="30"/>
      <c r="V7" s="30"/>
      <c r="W7" s="30"/>
      <c r="X7" s="30"/>
      <c r="Y7" s="30"/>
      <c r="Z7" s="30"/>
    </row>
    <row r="8" ht="44.25" customHeight="1" spans="1:26">
      <c r="A8" s="32">
        <v>1</v>
      </c>
      <c r="B8" s="32" t="s">
        <v>149</v>
      </c>
      <c r="C8" s="32">
        <v>18735</v>
      </c>
      <c r="D8" s="32">
        <v>3594</v>
      </c>
      <c r="E8" s="32">
        <v>69</v>
      </c>
      <c r="F8" s="33">
        <v>0</v>
      </c>
      <c r="G8" s="32" t="s">
        <v>287</v>
      </c>
      <c r="H8" s="32">
        <v>2016</v>
      </c>
      <c r="I8" s="32">
        <v>2024</v>
      </c>
      <c r="J8" s="32">
        <v>2023</v>
      </c>
      <c r="K8" s="34">
        <f>M8</f>
        <v>23467.37</v>
      </c>
      <c r="L8" s="35">
        <f>M8+N8+O8+P8</f>
        <v>31906.33</v>
      </c>
      <c r="M8" s="36">
        <v>23467.37</v>
      </c>
      <c r="N8" s="36">
        <v>4052.06</v>
      </c>
      <c r="O8" s="36">
        <f>1890+25</f>
        <v>1915</v>
      </c>
      <c r="P8" s="36">
        <v>2471.9</v>
      </c>
      <c r="Q8" s="35">
        <f>R8+S8+T8+U8</f>
        <v>23697.1</v>
      </c>
      <c r="R8" s="37">
        <v>16973.35</v>
      </c>
      <c r="S8" s="32">
        <v>2947.6</v>
      </c>
      <c r="T8" s="32">
        <v>937</v>
      </c>
      <c r="U8" s="38">
        <v>2839.15</v>
      </c>
      <c r="V8" s="39">
        <f>W8+X8+Y8+Z8</f>
        <v>16383.15</v>
      </c>
      <c r="W8" s="40">
        <v>10044</v>
      </c>
      <c r="X8" s="41">
        <v>2685</v>
      </c>
      <c r="Y8" s="41">
        <v>815</v>
      </c>
      <c r="Z8" s="40">
        <v>2839.15</v>
      </c>
    </row>
    <row r="9" ht="26.25" customHeight="1"/>
    <row r="10" ht="21.75" customHeight="1"/>
    <row r="11" ht="18" customHeight="1"/>
  </sheetData>
  <mergeCells count="34">
    <mergeCell ref="A1:C1"/>
    <mergeCell ref="A2:Z2"/>
    <mergeCell ref="A3:Z3"/>
    <mergeCell ref="C4:J4"/>
    <mergeCell ref="K4:Z4"/>
    <mergeCell ref="L5:P5"/>
    <mergeCell ref="Q5:U5"/>
    <mergeCell ref="V5:Z5"/>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s>
  <pageMargins left="0.75" right="0.75" top="1" bottom="1" header="0.5" footer="0.5"/>
  <pageSetup paperSize="9" scale="61"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D8" sqref="D8"/>
    </sheetView>
  </sheetViews>
  <sheetFormatPr defaultColWidth="8.1" defaultRowHeight="13.5"/>
  <cols>
    <col min="1" max="1" width="3.49166666666667" style="1" customWidth="1"/>
    <col min="2" max="2" width="9.2" style="1" customWidth="1"/>
    <col min="3" max="3" width="28.1333333333333" style="1" customWidth="1"/>
    <col min="4" max="4" width="19.8833333333333" style="4" customWidth="1"/>
    <col min="5" max="5" width="13" style="4" customWidth="1"/>
    <col min="6" max="6" width="14.1333333333333" style="5" customWidth="1"/>
    <col min="7" max="8" width="14.1333333333333" style="4" customWidth="1"/>
    <col min="9" max="10" width="14.1333333333333" style="5" customWidth="1"/>
    <col min="11" max="11" width="7.2" style="4"/>
    <col min="12" max="240" width="7.2" style="1"/>
    <col min="241" max="16368" width="8.1" style="1"/>
    <col min="16369" max="16384" width="8.1" style="6"/>
  </cols>
  <sheetData>
    <row r="1" s="1" customFormat="1" spans="1:11">
      <c r="A1" s="7" t="s">
        <v>288</v>
      </c>
      <c r="B1" s="7"/>
      <c r="D1" s="4"/>
      <c r="E1" s="4"/>
      <c r="F1" s="5"/>
      <c r="G1" s="4"/>
      <c r="H1" s="4"/>
      <c r="I1" s="5"/>
      <c r="J1" s="5"/>
      <c r="K1" s="4"/>
    </row>
    <row r="2" s="1" customFormat="1" ht="28.5" customHeight="1" spans="1:11">
      <c r="A2" s="8" t="s">
        <v>289</v>
      </c>
      <c r="B2" s="8"/>
      <c r="C2" s="8"/>
      <c r="D2" s="8"/>
      <c r="E2" s="8"/>
      <c r="F2" s="8"/>
      <c r="G2" s="8"/>
      <c r="H2" s="8"/>
      <c r="I2" s="8"/>
      <c r="J2" s="8"/>
      <c r="K2" s="8"/>
    </row>
    <row r="3" s="2" customFormat="1" ht="78" customHeight="1" spans="1:11">
      <c r="A3" s="9" t="s">
        <v>3</v>
      </c>
      <c r="B3" s="9" t="s">
        <v>290</v>
      </c>
      <c r="C3" s="9" t="s">
        <v>112</v>
      </c>
      <c r="D3" s="9" t="s">
        <v>291</v>
      </c>
      <c r="E3" s="9" t="s">
        <v>292</v>
      </c>
      <c r="F3" s="9" t="s">
        <v>293</v>
      </c>
      <c r="G3" s="9" t="s">
        <v>294</v>
      </c>
      <c r="H3" s="9" t="s">
        <v>295</v>
      </c>
      <c r="I3" s="9" t="s">
        <v>296</v>
      </c>
      <c r="J3" s="9" t="s">
        <v>297</v>
      </c>
      <c r="K3" s="9" t="s">
        <v>12</v>
      </c>
    </row>
    <row r="4" s="1" customFormat="1" ht="29" customHeight="1" spans="1:11">
      <c r="A4" s="10" t="s">
        <v>298</v>
      </c>
      <c r="B4" s="11"/>
      <c r="C4" s="11"/>
      <c r="D4" s="12"/>
      <c r="E4" s="13"/>
      <c r="F4" s="9"/>
      <c r="G4" s="13"/>
      <c r="H4" s="13"/>
      <c r="I4" s="9"/>
      <c r="J4" s="9"/>
      <c r="K4" s="13"/>
    </row>
    <row r="5" s="1" customFormat="1" ht="42" customHeight="1" spans="1:11">
      <c r="A5" s="14" t="s">
        <v>150</v>
      </c>
      <c r="B5" s="15"/>
      <c r="C5" s="15"/>
      <c r="D5" s="16"/>
      <c r="E5" s="16"/>
      <c r="F5" s="16"/>
      <c r="G5" s="16"/>
      <c r="H5" s="16"/>
      <c r="I5" s="16"/>
      <c r="J5" s="16"/>
      <c r="K5" s="23"/>
    </row>
    <row r="6" s="3" customFormat="1" ht="68" customHeight="1" spans="1:11">
      <c r="A6" s="17">
        <v>1</v>
      </c>
      <c r="B6" s="17" t="s">
        <v>151</v>
      </c>
      <c r="C6" s="17" t="s">
        <v>299</v>
      </c>
      <c r="D6" s="18">
        <v>1000</v>
      </c>
      <c r="E6" s="18">
        <v>1000</v>
      </c>
      <c r="F6" s="17" t="s">
        <v>300</v>
      </c>
      <c r="G6" s="17" t="s">
        <v>301</v>
      </c>
      <c r="H6" s="17" t="s">
        <v>300</v>
      </c>
      <c r="I6" s="17" t="s">
        <v>300</v>
      </c>
      <c r="J6" s="17" t="s">
        <v>300</v>
      </c>
      <c r="K6" s="24"/>
    </row>
    <row r="7" s="3" customFormat="1" ht="42" customHeight="1" spans="1:11">
      <c r="A7" s="19" t="s">
        <v>302</v>
      </c>
      <c r="B7" s="19"/>
      <c r="C7" s="19"/>
      <c r="D7" s="20"/>
      <c r="E7" s="20"/>
      <c r="F7" s="20"/>
      <c r="G7" s="20"/>
      <c r="H7" s="20"/>
      <c r="I7" s="20"/>
      <c r="J7" s="20"/>
      <c r="K7" s="20"/>
    </row>
    <row r="8" s="3" customFormat="1" ht="42" customHeight="1" spans="1:11">
      <c r="A8" s="17">
        <v>1</v>
      </c>
      <c r="B8" s="17" t="s">
        <v>151</v>
      </c>
      <c r="C8" s="17" t="s">
        <v>303</v>
      </c>
      <c r="D8" s="21">
        <v>529.85</v>
      </c>
      <c r="E8" s="21">
        <v>529.85</v>
      </c>
      <c r="F8" s="17" t="s">
        <v>304</v>
      </c>
      <c r="G8" s="22"/>
      <c r="H8" s="17"/>
      <c r="I8" s="17" t="s">
        <v>304</v>
      </c>
      <c r="J8" s="17" t="s">
        <v>300</v>
      </c>
      <c r="K8" s="24"/>
    </row>
    <row r="9" s="3" customFormat="1" ht="42" customHeight="1" spans="1:11">
      <c r="A9" s="19" t="s">
        <v>177</v>
      </c>
      <c r="B9" s="19"/>
      <c r="C9" s="19"/>
      <c r="D9" s="20"/>
      <c r="E9" s="20"/>
      <c r="F9" s="20"/>
      <c r="G9" s="20"/>
      <c r="H9" s="20"/>
      <c r="I9" s="20"/>
      <c r="J9" s="20"/>
      <c r="K9" s="20"/>
    </row>
    <row r="10" s="3" customFormat="1" ht="42" customHeight="1" spans="1:11">
      <c r="A10" s="17">
        <v>1</v>
      </c>
      <c r="B10" s="17" t="s">
        <v>151</v>
      </c>
      <c r="C10" s="17" t="s">
        <v>305</v>
      </c>
      <c r="D10" s="21">
        <v>756.2</v>
      </c>
      <c r="E10" s="21">
        <v>756.2</v>
      </c>
      <c r="F10" s="17" t="s">
        <v>304</v>
      </c>
      <c r="G10" s="22"/>
      <c r="H10" s="17"/>
      <c r="I10" s="17" t="s">
        <v>304</v>
      </c>
      <c r="J10" s="17" t="s">
        <v>300</v>
      </c>
      <c r="K10" s="24"/>
    </row>
    <row r="11" ht="30" customHeight="1" spans="1:11">
      <c r="A11" s="19" t="s">
        <v>181</v>
      </c>
      <c r="B11" s="19"/>
      <c r="C11" s="19"/>
      <c r="D11" s="20"/>
      <c r="E11" s="20"/>
      <c r="F11" s="20"/>
      <c r="G11" s="20"/>
      <c r="H11" s="20"/>
      <c r="I11" s="20"/>
      <c r="J11" s="20"/>
      <c r="K11" s="20"/>
    </row>
    <row r="12" ht="43" customHeight="1" spans="1:11">
      <c r="A12" s="17">
        <v>1</v>
      </c>
      <c r="B12" s="17" t="s">
        <v>151</v>
      </c>
      <c r="C12" s="17" t="s">
        <v>306</v>
      </c>
      <c r="D12" s="13">
        <v>934.67</v>
      </c>
      <c r="E12" s="13">
        <v>934.67</v>
      </c>
      <c r="F12" s="17" t="s">
        <v>307</v>
      </c>
      <c r="G12" s="13"/>
      <c r="H12" s="17"/>
      <c r="I12" s="17" t="s">
        <v>307</v>
      </c>
      <c r="J12" s="17" t="s">
        <v>300</v>
      </c>
      <c r="K12" s="13"/>
    </row>
    <row r="13" ht="43" customHeight="1" spans="1:11">
      <c r="A13" s="17">
        <v>2</v>
      </c>
      <c r="B13" s="17" t="s">
        <v>151</v>
      </c>
      <c r="C13" s="17" t="s">
        <v>308</v>
      </c>
      <c r="D13" s="13">
        <v>629.96</v>
      </c>
      <c r="E13" s="13">
        <v>629.96</v>
      </c>
      <c r="F13" s="17" t="s">
        <v>309</v>
      </c>
      <c r="G13" s="13"/>
      <c r="H13" s="17"/>
      <c r="I13" s="17" t="s">
        <v>309</v>
      </c>
      <c r="J13" s="17" t="s">
        <v>300</v>
      </c>
      <c r="K13" s="13"/>
    </row>
    <row r="14" ht="43" customHeight="1" spans="1:11">
      <c r="A14" s="17">
        <v>3</v>
      </c>
      <c r="B14" s="17" t="s">
        <v>194</v>
      </c>
      <c r="C14" s="17" t="s">
        <v>310</v>
      </c>
      <c r="D14" s="13">
        <v>524.96</v>
      </c>
      <c r="E14" s="13">
        <v>524.96</v>
      </c>
      <c r="F14" s="17" t="s">
        <v>311</v>
      </c>
      <c r="G14" s="13"/>
      <c r="H14" s="17"/>
      <c r="I14" s="17" t="s">
        <v>311</v>
      </c>
      <c r="J14" s="17" t="s">
        <v>312</v>
      </c>
      <c r="K14" s="13"/>
    </row>
    <row r="15" ht="43" customHeight="1" spans="1:11">
      <c r="A15" s="17">
        <v>4</v>
      </c>
      <c r="B15" s="17" t="s">
        <v>194</v>
      </c>
      <c r="C15" s="17" t="s">
        <v>313</v>
      </c>
      <c r="D15" s="13">
        <v>996.83</v>
      </c>
      <c r="E15" s="13">
        <v>996.83</v>
      </c>
      <c r="F15" s="17" t="s">
        <v>314</v>
      </c>
      <c r="G15" s="13"/>
      <c r="H15" s="17"/>
      <c r="I15" s="17" t="s">
        <v>314</v>
      </c>
      <c r="J15" s="17" t="s">
        <v>312</v>
      </c>
      <c r="K15" s="13"/>
    </row>
    <row r="16" ht="43" customHeight="1" spans="1:11">
      <c r="A16" s="17">
        <v>5</v>
      </c>
      <c r="B16" s="17" t="s">
        <v>194</v>
      </c>
      <c r="C16" s="17" t="s">
        <v>315</v>
      </c>
      <c r="D16" s="13">
        <v>1499.75</v>
      </c>
      <c r="E16" s="13">
        <v>1499.75</v>
      </c>
      <c r="F16" s="17" t="s">
        <v>316</v>
      </c>
      <c r="G16" s="13"/>
      <c r="H16" s="17"/>
      <c r="I16" s="17" t="s">
        <v>316</v>
      </c>
      <c r="J16" s="17" t="s">
        <v>312</v>
      </c>
      <c r="K16" s="13"/>
    </row>
    <row r="17" ht="43" customHeight="1" spans="1:11">
      <c r="A17" s="17">
        <v>6</v>
      </c>
      <c r="B17" s="17" t="s">
        <v>194</v>
      </c>
      <c r="C17" s="17" t="s">
        <v>317</v>
      </c>
      <c r="D17" s="13">
        <v>1299.6</v>
      </c>
      <c r="E17" s="13">
        <v>1299.6</v>
      </c>
      <c r="F17" s="17" t="s">
        <v>318</v>
      </c>
      <c r="G17" s="13"/>
      <c r="H17" s="17"/>
      <c r="I17" s="17" t="s">
        <v>318</v>
      </c>
      <c r="J17" s="17" t="s">
        <v>312</v>
      </c>
      <c r="K17" s="13"/>
    </row>
    <row r="18" ht="43" customHeight="1" spans="1:11">
      <c r="A18" s="17">
        <v>7</v>
      </c>
      <c r="B18" s="17" t="s">
        <v>217</v>
      </c>
      <c r="C18" s="17" t="s">
        <v>319</v>
      </c>
      <c r="D18" s="13">
        <v>529.9</v>
      </c>
      <c r="E18" s="13">
        <v>529.9</v>
      </c>
      <c r="F18" s="17" t="s">
        <v>320</v>
      </c>
      <c r="G18" s="13"/>
      <c r="H18" s="17"/>
      <c r="I18" s="17" t="s">
        <v>320</v>
      </c>
      <c r="J18" s="17" t="s">
        <v>321</v>
      </c>
      <c r="K18" s="13"/>
    </row>
    <row r="19" ht="43" customHeight="1" spans="1:11">
      <c r="A19" s="17">
        <v>8</v>
      </c>
      <c r="B19" s="17" t="s">
        <v>217</v>
      </c>
      <c r="C19" s="17" t="s">
        <v>322</v>
      </c>
      <c r="D19" s="13">
        <v>799.91</v>
      </c>
      <c r="E19" s="13">
        <v>799.91</v>
      </c>
      <c r="F19" s="17" t="s">
        <v>323</v>
      </c>
      <c r="G19" s="13"/>
      <c r="H19" s="17"/>
      <c r="I19" s="17" t="s">
        <v>323</v>
      </c>
      <c r="J19" s="17" t="s">
        <v>321</v>
      </c>
      <c r="K19" s="13"/>
    </row>
    <row r="20" ht="43" customHeight="1" spans="1:11">
      <c r="A20" s="17">
        <v>9</v>
      </c>
      <c r="B20" s="17" t="s">
        <v>228</v>
      </c>
      <c r="C20" s="17" t="s">
        <v>324</v>
      </c>
      <c r="D20" s="13">
        <v>1110</v>
      </c>
      <c r="E20" s="13">
        <v>1110</v>
      </c>
      <c r="F20" s="17" t="s">
        <v>325</v>
      </c>
      <c r="G20" s="13"/>
      <c r="H20" s="17"/>
      <c r="I20" s="17" t="s">
        <v>325</v>
      </c>
      <c r="J20" s="17" t="s">
        <v>326</v>
      </c>
      <c r="K20" s="13"/>
    </row>
    <row r="21" ht="43" customHeight="1" spans="1:11">
      <c r="A21" s="17">
        <v>10</v>
      </c>
      <c r="B21" s="17" t="s">
        <v>234</v>
      </c>
      <c r="C21" s="17" t="s">
        <v>327</v>
      </c>
      <c r="D21" s="13">
        <v>730</v>
      </c>
      <c r="E21" s="13">
        <v>730</v>
      </c>
      <c r="F21" s="17" t="s">
        <v>328</v>
      </c>
      <c r="G21" s="13"/>
      <c r="H21" s="17"/>
      <c r="I21" s="17" t="s">
        <v>328</v>
      </c>
      <c r="J21" s="17" t="s">
        <v>329</v>
      </c>
      <c r="K21" s="13"/>
    </row>
    <row r="22" ht="43" customHeight="1" spans="1:11">
      <c r="A22" s="17">
        <v>11</v>
      </c>
      <c r="B22" s="17" t="s">
        <v>241</v>
      </c>
      <c r="C22" s="17" t="s">
        <v>330</v>
      </c>
      <c r="D22" s="13">
        <v>4187.61</v>
      </c>
      <c r="E22" s="13">
        <v>4187.61</v>
      </c>
      <c r="F22" s="17" t="s">
        <v>331</v>
      </c>
      <c r="G22" s="13"/>
      <c r="H22" s="17"/>
      <c r="I22" s="17" t="s">
        <v>331</v>
      </c>
      <c r="J22" s="17" t="s">
        <v>332</v>
      </c>
      <c r="K22" s="13"/>
    </row>
  </sheetData>
  <mergeCells count="7">
    <mergeCell ref="A1:B1"/>
    <mergeCell ref="A2:K2"/>
    <mergeCell ref="A4:D4"/>
    <mergeCell ref="A5:K5"/>
    <mergeCell ref="A7:K7"/>
    <mergeCell ref="A9:K9"/>
    <mergeCell ref="A11:K11"/>
  </mergeCells>
  <pageMargins left="0.75" right="0.75" top="1" bottom="1" header="0.5" footer="0.5"/>
  <pageSetup paperSize="9" scale="57" fitToHeight="0" orientation="portrait"/>
  <headerFooter/>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cp:revision>0</cp:revision>
  <dcterms:created xsi:type="dcterms:W3CDTF">2022-05-16T22:13:00Z</dcterms:created>
  <dcterms:modified xsi:type="dcterms:W3CDTF">2024-05-17T08:08:29Z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057048BDE47F477B967BDD21E2286FF3_13</vt:lpwstr>
  </property>
  <property fmtid="{D5CDD505-2E9C-101B-9397-08002B2CF9AE}" pid="3" name="KSOProductBuildVer">
    <vt:lpwstr>2052-12.1.0.16729</vt:lpwstr>
  </property>
  <property fmtid="{D5CDD505-2E9C-101B-9397-08002B2CF9AE}" pid="4" name="KSOReadingLayout">
    <vt:bool>true</vt:bool>
  </property>
</Properties>
</file>